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clm.es\EDUC\SC\SERVICIO_PLANTILLAS_Y_CUPOS\CUPO\C_2021-2022\Estudios-Informes\Estabilización con nuevo criterio\ESTABILIZACIÓN SINDICATOS\"/>
    </mc:Choice>
  </mc:AlternateContent>
  <bookViews>
    <workbookView xWindow="0" yWindow="0" windowWidth="19200" windowHeight="10560"/>
  </bookViews>
  <sheets>
    <sheet name="ESTABILIZACIÓN" sheetId="1" r:id="rId1"/>
  </sheets>
  <definedNames>
    <definedName name="_xlnm.Print_Area" localSheetId="0">ESTABILIZACIÓN!$A$1:$K$66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H66" i="1"/>
  <c r="G66" i="1"/>
  <c r="K40" i="1"/>
  <c r="H65" i="1"/>
  <c r="K58" i="1"/>
  <c r="H58" i="1"/>
  <c r="H61" i="1"/>
  <c r="H62" i="1"/>
  <c r="K59" i="1"/>
  <c r="H60" i="1"/>
  <c r="K60" i="1"/>
  <c r="H63" i="1"/>
  <c r="H64" i="1"/>
  <c r="H59" i="1"/>
  <c r="K61" i="1"/>
  <c r="K62" i="1"/>
  <c r="H50" i="1"/>
  <c r="H53" i="1"/>
  <c r="K50" i="1"/>
  <c r="H54" i="1"/>
  <c r="K51" i="1"/>
  <c r="H52" i="1"/>
  <c r="H56" i="1"/>
  <c r="K52" i="1"/>
  <c r="H51" i="1"/>
  <c r="H55" i="1"/>
  <c r="K53" i="1"/>
  <c r="K54" i="1"/>
  <c r="H30" i="1"/>
  <c r="H35" i="1"/>
  <c r="K30" i="1"/>
  <c r="H34" i="1"/>
  <c r="H36" i="1"/>
  <c r="H47" i="1"/>
  <c r="K31" i="1"/>
  <c r="H33" i="1"/>
  <c r="K32" i="1"/>
  <c r="H41" i="1"/>
  <c r="K33" i="1"/>
  <c r="H37" i="1"/>
  <c r="K34" i="1"/>
  <c r="H32" i="1"/>
  <c r="H38" i="1"/>
  <c r="K35" i="1"/>
  <c r="H39" i="1"/>
  <c r="H42" i="1"/>
  <c r="K36" i="1"/>
  <c r="H44" i="1"/>
  <c r="K37" i="1"/>
  <c r="H48" i="1"/>
  <c r="K38" i="1"/>
  <c r="H45" i="1"/>
  <c r="K39" i="1"/>
  <c r="H31" i="1"/>
  <c r="H40" i="1"/>
  <c r="H43" i="1"/>
  <c r="H46" i="1"/>
  <c r="K41" i="1"/>
  <c r="H21" i="1"/>
  <c r="H24" i="1"/>
  <c r="K21" i="1"/>
  <c r="H26" i="1"/>
  <c r="K22" i="1"/>
  <c r="H22" i="1"/>
  <c r="H23" i="1"/>
  <c r="H25" i="1"/>
  <c r="H27" i="1"/>
  <c r="H28" i="1"/>
  <c r="K23" i="1"/>
  <c r="K24" i="1"/>
  <c r="H2" i="1"/>
  <c r="H14" i="1"/>
  <c r="K2" i="1"/>
  <c r="H3" i="1"/>
  <c r="H17" i="1"/>
  <c r="K3" i="1"/>
  <c r="H4" i="1"/>
  <c r="K4" i="1"/>
  <c r="H5" i="1"/>
  <c r="K5" i="1"/>
  <c r="H6" i="1"/>
  <c r="H12" i="1"/>
  <c r="K6" i="1"/>
  <c r="H7" i="1"/>
  <c r="H13" i="1"/>
  <c r="K7" i="1"/>
  <c r="H8" i="1"/>
  <c r="H16" i="1"/>
  <c r="K8" i="1"/>
  <c r="H9" i="1"/>
  <c r="K9" i="1"/>
  <c r="H10" i="1"/>
  <c r="H18" i="1"/>
  <c r="K10" i="1"/>
  <c r="H11" i="1"/>
  <c r="H15" i="1"/>
  <c r="H19" i="1"/>
  <c r="K11" i="1"/>
  <c r="K12" i="1"/>
  <c r="K65" i="1"/>
</calcChain>
</file>

<file path=xl/sharedStrings.xml><?xml version="1.0" encoding="utf-8"?>
<sst xmlns="http://schemas.openxmlformats.org/spreadsheetml/2006/main" count="199" uniqueCount="80">
  <si>
    <t>LOCALIDAD</t>
  </si>
  <si>
    <t xml:space="preserve">CENTRO </t>
  </si>
  <si>
    <t>CÓDIGO</t>
  </si>
  <si>
    <t>ESPECIALIDAD</t>
  </si>
  <si>
    <t>PLANTILLA</t>
  </si>
  <si>
    <t>HABILITADA</t>
  </si>
  <si>
    <t>ALBACETE</t>
  </si>
  <si>
    <t>EA ALBACETE</t>
  </si>
  <si>
    <t>FOTO</t>
  </si>
  <si>
    <t>CIUDAD REAL</t>
  </si>
  <si>
    <t>EA PEDRO ALMODOVAR</t>
  </si>
  <si>
    <t>TOMELLOSO</t>
  </si>
  <si>
    <t>EA ANTONIO LÒPEZ</t>
  </si>
  <si>
    <t>CUENCA</t>
  </si>
  <si>
    <t>EA CRUZ NOVILLO</t>
  </si>
  <si>
    <t>GUADALAJARA</t>
  </si>
  <si>
    <t>EA ELENA DE LA CRUZ MARTÍN</t>
  </si>
  <si>
    <t>EA TALAVERA</t>
  </si>
  <si>
    <t>TOLEDO</t>
  </si>
  <si>
    <t>EA TOLEDO</t>
  </si>
  <si>
    <t>EOI AB</t>
  </si>
  <si>
    <t>ALEMÁN</t>
  </si>
  <si>
    <t>INGLÉS</t>
  </si>
  <si>
    <t>EEOI AZUQUECA DE HENARES</t>
  </si>
  <si>
    <t>EOI GUADALAJARA</t>
  </si>
  <si>
    <t>FRANCÉS</t>
  </si>
  <si>
    <t>EOI TALAVERA DE LA REINA</t>
  </si>
  <si>
    <t>CPM AB</t>
  </si>
  <si>
    <t>VIOLÍN</t>
  </si>
  <si>
    <t>CPM ALCAZAR-CAMPO DE CRIPTINA</t>
  </si>
  <si>
    <t>FUNDAMENTOS DE COMPOSICIÓN</t>
  </si>
  <si>
    <t>CPM CR</t>
  </si>
  <si>
    <t>CLARINETE</t>
  </si>
  <si>
    <t>CPM PUERTOLLANO</t>
  </si>
  <si>
    <t>CANTO</t>
  </si>
  <si>
    <t>GUITARRA FLAMENCA</t>
  </si>
  <si>
    <t>INSTRUMENTO DE PUA</t>
  </si>
  <si>
    <t xml:space="preserve">PERCUSIÓN </t>
  </si>
  <si>
    <t>CPM CU</t>
  </si>
  <si>
    <t xml:space="preserve">GUITARRA </t>
  </si>
  <si>
    <t>CPM GU</t>
  </si>
  <si>
    <t>SAXOFÓN</t>
  </si>
  <si>
    <t>TROMPETA</t>
  </si>
  <si>
    <t>CPM TO</t>
  </si>
  <si>
    <t>TROMBÓN</t>
  </si>
  <si>
    <t>CEE ELOY CAMINO</t>
  </si>
  <si>
    <t>OPERACIÓN DE PRODUCCIÓN AGRARIA</t>
  </si>
  <si>
    <t>TÉCNICAS CERÁMICAS</t>
  </si>
  <si>
    <t>CEE PONCE LEON</t>
  </si>
  <si>
    <t>PRODUCCIÓN EN ARTES GRÁFICAS</t>
  </si>
  <si>
    <t>CEE MINGOLIVA</t>
  </si>
  <si>
    <t>CEE BIOS</t>
  </si>
  <si>
    <t>CEE CIUDAD DE TOLEDO</t>
  </si>
  <si>
    <t>HOSTELERIA Y TURISMO</t>
  </si>
  <si>
    <t>DIBUJO ARTÍSTICO Y COLOR</t>
  </si>
  <si>
    <t>MEDIOS AUDIOVISUALES</t>
  </si>
  <si>
    <t>MEDIOS INFORMÁTICOS</t>
  </si>
  <si>
    <t>DISEÑO GRÁFICO</t>
  </si>
  <si>
    <t>HISTORIA DEL ARTE</t>
  </si>
  <si>
    <t>FOTOGRAFIA Y PROCESOS DE REPRODUCCIÓN</t>
  </si>
  <si>
    <t>ORGANIZACIÓN INDUSTRIAL Y LEGISLACIÓN</t>
  </si>
  <si>
    <t>MATERIALES Y TECNOLOGÍA:DISEÑO</t>
  </si>
  <si>
    <t>DIBUJO TÉCNICO</t>
  </si>
  <si>
    <t>VIOLIN</t>
  </si>
  <si>
    <t>TOTAL</t>
  </si>
  <si>
    <t>ESCUELAS DE ARTE</t>
  </si>
  <si>
    <t>ESTABILIZACIÓN</t>
  </si>
  <si>
    <t>ESCUELAS OFICIALES DE IDIOMAS</t>
  </si>
  <si>
    <t>CONSERVATORIO PROFESIONAL DE MÚSICA</t>
  </si>
  <si>
    <t>CENTROS DE EDUCACIÓN ESPECIAL</t>
  </si>
  <si>
    <t>PUERTOLLANO</t>
  </si>
  <si>
    <t>JÓSE ANTONIO RUIZ</t>
  </si>
  <si>
    <t>JOSÉ GRANERO</t>
  </si>
  <si>
    <t>DANZA CLÁSICA</t>
  </si>
  <si>
    <t>DANZA ESPAÑOLA</t>
  </si>
  <si>
    <t>DANZA CONTENPORÁNEA</t>
  </si>
  <si>
    <t>VALDEPEÑAS</t>
  </si>
  <si>
    <t>EOI CIUDAD DE VALDEPEÑAS</t>
  </si>
  <si>
    <t>EOI POZO NORTE</t>
  </si>
  <si>
    <t>EOI MENÉNDEZ PELAYO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</si>
</sst>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6" xfId="0" applyBorder="1"/>
    <xf numFmtId="0" fontId="3" fillId="0" borderId="6" xfId="0" applyFont="1" applyFill="1" applyBorder="1" applyAlignment="1">
      <alignment horizontal="left" vertical="center"/>
    </xf>
    <xf numFmtId="0" fontId="0" fillId="4" borderId="6" xfId="0" applyFill="1" applyBorder="1"/>
    <xf numFmtId="0" fontId="3" fillId="4" borderId="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23" xfId="0" applyBorder="1" applyAlignment="1">
      <alignment horizontal="center" vertical="center"/>
    </xf>
    <xf numFmtId="0" fontId="0" fillId="0" borderId="13" xfId="0" applyBorder="1"/>
    <xf numFmtId="0" fontId="3" fillId="0" borderId="14" xfId="0" applyFont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/>
    <xf numFmtId="0" fontId="0" fillId="0" borderId="34" xfId="0" applyBorder="1" applyAlignment="1">
      <alignment horizontal="center" vertical="center"/>
    </xf>
    <xf numFmtId="0" fontId="0" fillId="0" borderId="19" xfId="0" applyBorder="1"/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38" xfId="0" applyBorder="1"/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0" fillId="0" borderId="39" xfId="0" applyBorder="1"/>
    <xf numFmtId="0" fontId="0" fillId="0" borderId="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3" borderId="35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5" borderId="1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textRotation="90"/>
    </xf>
    <xf numFmtId="0" fontId="0" fillId="3" borderId="16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activeCell="C76" sqref="C76"/>
    </sheetView>
  </sheetViews>
  <sheetFormatPr baseColWidth="10" defaultRowHeight="15" x14ac:dyDescent="0.25"/>
  <cols>
    <col min="2" max="2" width="14.42578125" bestFit="1" customWidth="1"/>
    <col min="3" max="3" width="41.85546875" bestFit="1" customWidth="1"/>
    <col min="5" max="5" width="45.42578125" bestFit="1" customWidth="1"/>
    <col min="6" max="6" width="13.42578125" bestFit="1" customWidth="1"/>
    <col min="7" max="7" width="15.28515625" bestFit="1" customWidth="1"/>
    <col min="10" max="10" width="52.140625" bestFit="1" customWidth="1"/>
    <col min="11" max="11" width="20" bestFit="1" customWidth="1"/>
  </cols>
  <sheetData>
    <row r="1" spans="1:11" ht="19.5" thickBot="1" x14ac:dyDescent="0.3">
      <c r="A1" s="90" t="s">
        <v>66</v>
      </c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36" t="s">
        <v>64</v>
      </c>
      <c r="J1" s="64" t="s">
        <v>65</v>
      </c>
      <c r="K1" s="64" t="s">
        <v>66</v>
      </c>
    </row>
    <row r="2" spans="1:11" ht="18.75" customHeight="1" x14ac:dyDescent="0.25">
      <c r="A2" s="90"/>
      <c r="B2" s="119" t="s">
        <v>6</v>
      </c>
      <c r="C2" s="108" t="s">
        <v>7</v>
      </c>
      <c r="D2" s="111">
        <v>2007794</v>
      </c>
      <c r="E2" s="16" t="s">
        <v>54</v>
      </c>
      <c r="F2" s="3">
        <v>1</v>
      </c>
      <c r="G2" s="30"/>
      <c r="H2" s="42">
        <f>SUM(F2:G2)</f>
        <v>1</v>
      </c>
      <c r="J2" s="25" t="s">
        <v>54</v>
      </c>
      <c r="K2" s="62">
        <f>H2+H14</f>
        <v>2</v>
      </c>
    </row>
    <row r="3" spans="1:11" ht="15.75" x14ac:dyDescent="0.25">
      <c r="A3" s="90"/>
      <c r="B3" s="120"/>
      <c r="C3" s="109"/>
      <c r="D3" s="112"/>
      <c r="E3" s="17" t="s">
        <v>8</v>
      </c>
      <c r="F3" s="4">
        <v>1</v>
      </c>
      <c r="G3" s="31"/>
      <c r="H3" s="43">
        <f t="shared" ref="H3:H19" si="0">SUM(F3:G3)</f>
        <v>1</v>
      </c>
      <c r="J3" s="25" t="s">
        <v>8</v>
      </c>
      <c r="K3" s="62">
        <f>H3+H17</f>
        <v>2</v>
      </c>
    </row>
    <row r="4" spans="1:11" ht="15.75" x14ac:dyDescent="0.25">
      <c r="A4" s="90"/>
      <c r="B4" s="120"/>
      <c r="C4" s="109"/>
      <c r="D4" s="112"/>
      <c r="E4" s="17" t="s">
        <v>55</v>
      </c>
      <c r="F4" s="4">
        <v>1</v>
      </c>
      <c r="G4" s="31"/>
      <c r="H4" s="43">
        <f t="shared" si="0"/>
        <v>1</v>
      </c>
      <c r="J4" s="25" t="s">
        <v>55</v>
      </c>
      <c r="K4" s="62">
        <f>H4</f>
        <v>1</v>
      </c>
    </row>
    <row r="5" spans="1:11" ht="15.75" x14ac:dyDescent="0.25">
      <c r="A5" s="90"/>
      <c r="B5" s="120"/>
      <c r="C5" s="109"/>
      <c r="D5" s="112"/>
      <c r="E5" s="17" t="s">
        <v>61</v>
      </c>
      <c r="F5" s="4"/>
      <c r="G5" s="31">
        <v>1</v>
      </c>
      <c r="H5" s="43">
        <f t="shared" si="0"/>
        <v>1</v>
      </c>
      <c r="J5" s="25" t="s">
        <v>61</v>
      </c>
      <c r="K5" s="62">
        <f>H5</f>
        <v>1</v>
      </c>
    </row>
    <row r="6" spans="1:11" ht="18.75" customHeight="1" x14ac:dyDescent="0.25">
      <c r="A6" s="90"/>
      <c r="B6" s="120"/>
      <c r="C6" s="109"/>
      <c r="D6" s="112"/>
      <c r="E6" s="17" t="s">
        <v>56</v>
      </c>
      <c r="F6" s="4"/>
      <c r="G6" s="31">
        <v>1</v>
      </c>
      <c r="H6" s="43">
        <f t="shared" si="0"/>
        <v>1</v>
      </c>
      <c r="J6" s="25" t="s">
        <v>56</v>
      </c>
      <c r="K6" s="62">
        <f>H6+H12</f>
        <v>2</v>
      </c>
    </row>
    <row r="7" spans="1:11" ht="18.75" customHeight="1" thickBot="1" x14ac:dyDescent="0.3">
      <c r="A7" s="90"/>
      <c r="B7" s="121"/>
      <c r="C7" s="110"/>
      <c r="D7" s="113"/>
      <c r="E7" s="21" t="s">
        <v>60</v>
      </c>
      <c r="F7" s="5">
        <v>1</v>
      </c>
      <c r="G7" s="32"/>
      <c r="H7" s="44">
        <f t="shared" si="0"/>
        <v>1</v>
      </c>
      <c r="J7" s="25" t="s">
        <v>60</v>
      </c>
      <c r="K7" s="62">
        <f>H7+H13</f>
        <v>2</v>
      </c>
    </row>
    <row r="8" spans="1:11" ht="18.75" customHeight="1" thickBot="1" x14ac:dyDescent="0.3">
      <c r="A8" s="90"/>
      <c r="B8" s="6" t="s">
        <v>9</v>
      </c>
      <c r="C8" s="7" t="s">
        <v>10</v>
      </c>
      <c r="D8" s="8">
        <v>13001406</v>
      </c>
      <c r="E8" s="18" t="s">
        <v>57</v>
      </c>
      <c r="F8" s="9"/>
      <c r="G8" s="33">
        <v>2</v>
      </c>
      <c r="H8" s="46">
        <f t="shared" si="0"/>
        <v>2</v>
      </c>
      <c r="J8" s="25" t="s">
        <v>57</v>
      </c>
      <c r="K8" s="62">
        <f>H8+H16</f>
        <v>3</v>
      </c>
    </row>
    <row r="9" spans="1:11" ht="19.5" thickBot="1" x14ac:dyDescent="0.3">
      <c r="A9" s="90"/>
      <c r="B9" s="12" t="s">
        <v>11</v>
      </c>
      <c r="C9" s="10" t="s">
        <v>12</v>
      </c>
      <c r="D9" s="13">
        <v>13004122</v>
      </c>
      <c r="E9" s="56" t="s">
        <v>62</v>
      </c>
      <c r="F9" s="14">
        <v>1</v>
      </c>
      <c r="G9" s="60"/>
      <c r="H9" s="61">
        <f t="shared" si="0"/>
        <v>1</v>
      </c>
      <c r="J9" s="25" t="s">
        <v>62</v>
      </c>
      <c r="K9" s="62">
        <f>H9</f>
        <v>1</v>
      </c>
    </row>
    <row r="10" spans="1:11" ht="18.75" customHeight="1" x14ac:dyDescent="0.25">
      <c r="A10" s="90"/>
      <c r="B10" s="93" t="s">
        <v>13</v>
      </c>
      <c r="C10" s="102" t="s">
        <v>14</v>
      </c>
      <c r="D10" s="91">
        <v>16008667</v>
      </c>
      <c r="E10" s="19" t="s">
        <v>59</v>
      </c>
      <c r="F10" s="3"/>
      <c r="G10" s="30">
        <v>1</v>
      </c>
      <c r="H10" s="42">
        <f t="shared" si="0"/>
        <v>1</v>
      </c>
      <c r="J10" s="25" t="s">
        <v>59</v>
      </c>
      <c r="K10" s="62">
        <f>H10+H18</f>
        <v>2</v>
      </c>
    </row>
    <row r="11" spans="1:11" ht="18.75" customHeight="1" x14ac:dyDescent="0.25">
      <c r="A11" s="90"/>
      <c r="B11" s="101"/>
      <c r="C11" s="103"/>
      <c r="D11" s="104"/>
      <c r="E11" s="57" t="s">
        <v>58</v>
      </c>
      <c r="F11" s="4"/>
      <c r="G11" s="31">
        <v>1</v>
      </c>
      <c r="H11" s="43">
        <f t="shared" si="0"/>
        <v>1</v>
      </c>
      <c r="J11" s="25" t="s">
        <v>58</v>
      </c>
      <c r="K11" s="62">
        <f>H11+H15+H19</f>
        <v>3</v>
      </c>
    </row>
    <row r="12" spans="1:11" ht="15.75" customHeight="1" x14ac:dyDescent="0.25">
      <c r="A12" s="90"/>
      <c r="B12" s="101"/>
      <c r="C12" s="103"/>
      <c r="D12" s="104"/>
      <c r="E12" s="47" t="s">
        <v>56</v>
      </c>
      <c r="F12" s="4"/>
      <c r="G12" s="31">
        <v>1</v>
      </c>
      <c r="H12" s="43">
        <f t="shared" si="0"/>
        <v>1</v>
      </c>
      <c r="J12" s="64" t="s">
        <v>64</v>
      </c>
      <c r="K12" s="63">
        <f>SUM(K2:K11)</f>
        <v>19</v>
      </c>
    </row>
    <row r="13" spans="1:11" ht="19.5" customHeight="1" thickBot="1" x14ac:dyDescent="0.3">
      <c r="A13" s="90"/>
      <c r="B13" s="94"/>
      <c r="C13" s="115"/>
      <c r="D13" s="92"/>
      <c r="E13" s="17" t="s">
        <v>60</v>
      </c>
      <c r="F13" s="4">
        <v>1</v>
      </c>
      <c r="G13" s="31"/>
      <c r="H13" s="43">
        <f t="shared" si="0"/>
        <v>1</v>
      </c>
    </row>
    <row r="14" spans="1:11" ht="18.75" customHeight="1" x14ac:dyDescent="0.25">
      <c r="A14" s="90"/>
      <c r="B14" s="93" t="s">
        <v>15</v>
      </c>
      <c r="C14" s="102" t="s">
        <v>16</v>
      </c>
      <c r="D14" s="91">
        <v>19008101</v>
      </c>
      <c r="E14" s="16" t="s">
        <v>54</v>
      </c>
      <c r="F14" s="3"/>
      <c r="G14" s="34">
        <v>1</v>
      </c>
      <c r="H14" s="42">
        <f t="shared" si="0"/>
        <v>1</v>
      </c>
    </row>
    <row r="15" spans="1:11" ht="18.75" customHeight="1" thickBot="1" x14ac:dyDescent="0.3">
      <c r="A15" s="90"/>
      <c r="B15" s="94"/>
      <c r="C15" s="115"/>
      <c r="D15" s="92"/>
      <c r="E15" s="55" t="s">
        <v>58</v>
      </c>
      <c r="F15" s="5">
        <v>1</v>
      </c>
      <c r="G15" s="32"/>
      <c r="H15" s="44">
        <f t="shared" si="0"/>
        <v>1</v>
      </c>
    </row>
    <row r="16" spans="1:11" ht="18.75" customHeight="1" x14ac:dyDescent="0.25">
      <c r="A16" s="90"/>
      <c r="B16" s="119" t="s">
        <v>15</v>
      </c>
      <c r="C16" s="102" t="s">
        <v>17</v>
      </c>
      <c r="D16" s="91">
        <v>45005057</v>
      </c>
      <c r="E16" s="16" t="s">
        <v>57</v>
      </c>
      <c r="F16" s="3"/>
      <c r="G16" s="34">
        <v>1</v>
      </c>
      <c r="H16" s="42">
        <f t="shared" si="0"/>
        <v>1</v>
      </c>
    </row>
    <row r="17" spans="1:11" ht="18.75" customHeight="1" thickBot="1" x14ac:dyDescent="0.3">
      <c r="A17" s="90"/>
      <c r="B17" s="121"/>
      <c r="C17" s="115"/>
      <c r="D17" s="92"/>
      <c r="E17" s="58" t="s">
        <v>8</v>
      </c>
      <c r="F17" s="5"/>
      <c r="G17" s="35">
        <v>1</v>
      </c>
      <c r="H17" s="44">
        <f t="shared" si="0"/>
        <v>1</v>
      </c>
    </row>
    <row r="18" spans="1:11" ht="15.75" customHeight="1" x14ac:dyDescent="0.25">
      <c r="A18" s="90"/>
      <c r="B18" s="93" t="s">
        <v>18</v>
      </c>
      <c r="C18" s="102" t="s">
        <v>19</v>
      </c>
      <c r="D18" s="91">
        <v>45003930</v>
      </c>
      <c r="E18" s="19" t="s">
        <v>59</v>
      </c>
      <c r="F18" s="3"/>
      <c r="G18" s="34">
        <v>1</v>
      </c>
      <c r="H18" s="42">
        <f t="shared" si="0"/>
        <v>1</v>
      </c>
    </row>
    <row r="19" spans="1:11" ht="15" customHeight="1" thickBot="1" x14ac:dyDescent="0.3">
      <c r="A19" s="90"/>
      <c r="B19" s="94"/>
      <c r="C19" s="115"/>
      <c r="D19" s="92"/>
      <c r="E19" s="55" t="s">
        <v>58</v>
      </c>
      <c r="F19" s="5"/>
      <c r="G19" s="35">
        <v>1</v>
      </c>
      <c r="H19" s="44">
        <f t="shared" si="0"/>
        <v>1</v>
      </c>
    </row>
    <row r="20" spans="1:11" ht="19.5" thickBot="1" x14ac:dyDescent="0.3">
      <c r="A20" s="90"/>
      <c r="B20" s="48" t="s">
        <v>0</v>
      </c>
      <c r="C20" s="48" t="s">
        <v>1</v>
      </c>
      <c r="D20" s="48" t="s">
        <v>2</v>
      </c>
      <c r="E20" s="48" t="s">
        <v>3</v>
      </c>
      <c r="F20" s="49" t="s">
        <v>4</v>
      </c>
      <c r="G20" s="50" t="s">
        <v>5</v>
      </c>
      <c r="H20" s="36" t="s">
        <v>64</v>
      </c>
      <c r="J20" s="64" t="s">
        <v>67</v>
      </c>
      <c r="K20" s="64" t="s">
        <v>66</v>
      </c>
    </row>
    <row r="21" spans="1:11" ht="19.5" thickBot="1" x14ac:dyDescent="0.3">
      <c r="A21" s="90"/>
      <c r="B21" s="6" t="s">
        <v>6</v>
      </c>
      <c r="C21" s="7" t="s">
        <v>20</v>
      </c>
      <c r="D21" s="8">
        <v>2004094</v>
      </c>
      <c r="E21" s="18" t="s">
        <v>21</v>
      </c>
      <c r="F21" s="9"/>
      <c r="G21" s="33">
        <v>1</v>
      </c>
      <c r="H21" s="46">
        <f>SUM(F21:G21)</f>
        <v>1</v>
      </c>
      <c r="J21" s="25" t="s">
        <v>21</v>
      </c>
      <c r="K21" s="4">
        <f>H21+H24</f>
        <v>2</v>
      </c>
    </row>
    <row r="22" spans="1:11" ht="19.5" thickBot="1" x14ac:dyDescent="0.3">
      <c r="A22" s="90"/>
      <c r="B22" s="6" t="s">
        <v>6</v>
      </c>
      <c r="C22" s="7" t="s">
        <v>79</v>
      </c>
      <c r="D22" s="8">
        <v>2004471</v>
      </c>
      <c r="E22" s="18" t="s">
        <v>22</v>
      </c>
      <c r="F22" s="9"/>
      <c r="G22" s="33">
        <v>1</v>
      </c>
      <c r="H22" s="46">
        <f t="shared" ref="H22:H28" si="1">SUM(F22:G22)</f>
        <v>1</v>
      </c>
      <c r="J22" s="26" t="s">
        <v>25</v>
      </c>
      <c r="K22" s="4">
        <f>H26</f>
        <v>1</v>
      </c>
    </row>
    <row r="23" spans="1:11" ht="19.5" thickBot="1" x14ac:dyDescent="0.3">
      <c r="A23" s="90"/>
      <c r="B23" s="6" t="s">
        <v>70</v>
      </c>
      <c r="C23" s="7" t="s">
        <v>78</v>
      </c>
      <c r="D23" s="8">
        <v>13004596</v>
      </c>
      <c r="E23" s="18" t="s">
        <v>22</v>
      </c>
      <c r="F23" s="9"/>
      <c r="G23" s="33">
        <v>1</v>
      </c>
      <c r="H23" s="46">
        <f t="shared" si="1"/>
        <v>1</v>
      </c>
      <c r="J23" s="25" t="s">
        <v>22</v>
      </c>
      <c r="K23" s="4">
        <f>H22+H23+H25+H27+H28</f>
        <v>6</v>
      </c>
    </row>
    <row r="24" spans="1:11" ht="19.5" customHeight="1" thickBot="1" x14ac:dyDescent="0.3">
      <c r="A24" s="90"/>
      <c r="B24" s="6" t="s">
        <v>76</v>
      </c>
      <c r="C24" s="7" t="s">
        <v>77</v>
      </c>
      <c r="D24" s="8">
        <v>13004845</v>
      </c>
      <c r="E24" s="18" t="s">
        <v>21</v>
      </c>
      <c r="F24" s="9">
        <v>1</v>
      </c>
      <c r="G24" s="33"/>
      <c r="H24" s="46">
        <f t="shared" si="1"/>
        <v>1</v>
      </c>
      <c r="J24" s="64" t="s">
        <v>64</v>
      </c>
      <c r="K24" s="63">
        <f>SUM(K21:K23)</f>
        <v>9</v>
      </c>
    </row>
    <row r="25" spans="1:11" ht="18" customHeight="1" thickBot="1" x14ac:dyDescent="0.3">
      <c r="A25" s="90"/>
      <c r="B25" s="6" t="s">
        <v>15</v>
      </c>
      <c r="C25" s="7" t="s">
        <v>23</v>
      </c>
      <c r="D25" s="8">
        <v>19009725</v>
      </c>
      <c r="E25" s="18" t="s">
        <v>22</v>
      </c>
      <c r="F25" s="9">
        <v>1</v>
      </c>
      <c r="G25" s="33"/>
      <c r="H25" s="46">
        <f t="shared" si="1"/>
        <v>1</v>
      </c>
    </row>
    <row r="26" spans="1:11" ht="15" customHeight="1" x14ac:dyDescent="0.25">
      <c r="A26" s="90"/>
      <c r="B26" s="93" t="s">
        <v>15</v>
      </c>
      <c r="C26" s="122" t="s">
        <v>24</v>
      </c>
      <c r="D26" s="124">
        <v>19003191</v>
      </c>
      <c r="E26" s="19" t="s">
        <v>25</v>
      </c>
      <c r="F26" s="3">
        <v>1</v>
      </c>
      <c r="G26" s="34"/>
      <c r="H26" s="42">
        <f t="shared" si="1"/>
        <v>1</v>
      </c>
    </row>
    <row r="27" spans="1:11" ht="15.75" customHeight="1" thickBot="1" x14ac:dyDescent="0.3">
      <c r="A27" s="90"/>
      <c r="B27" s="94"/>
      <c r="C27" s="123"/>
      <c r="D27" s="125"/>
      <c r="E27" s="22" t="s">
        <v>22</v>
      </c>
      <c r="F27" s="5"/>
      <c r="G27" s="35">
        <v>2</v>
      </c>
      <c r="H27" s="44">
        <f t="shared" si="1"/>
        <v>2</v>
      </c>
    </row>
    <row r="28" spans="1:11" ht="19.5" thickBot="1" x14ac:dyDescent="0.3">
      <c r="A28" s="90"/>
      <c r="B28" s="6" t="s">
        <v>18</v>
      </c>
      <c r="C28" s="7" t="s">
        <v>26</v>
      </c>
      <c r="D28" s="8">
        <v>45005537</v>
      </c>
      <c r="E28" s="18" t="s">
        <v>22</v>
      </c>
      <c r="F28" s="9"/>
      <c r="G28" s="33">
        <v>1</v>
      </c>
      <c r="H28" s="46">
        <f t="shared" si="1"/>
        <v>1</v>
      </c>
    </row>
    <row r="29" spans="1:11" ht="19.5" thickBot="1" x14ac:dyDescent="0.3">
      <c r="A29" s="90"/>
      <c r="B29" s="69" t="s">
        <v>0</v>
      </c>
      <c r="C29" s="70" t="s">
        <v>1</v>
      </c>
      <c r="D29" s="70" t="s">
        <v>2</v>
      </c>
      <c r="E29" s="70" t="s">
        <v>3</v>
      </c>
      <c r="F29" s="71" t="s">
        <v>4</v>
      </c>
      <c r="G29" s="72" t="s">
        <v>5</v>
      </c>
      <c r="H29" s="73" t="s">
        <v>64</v>
      </c>
      <c r="J29" s="64" t="s">
        <v>68</v>
      </c>
      <c r="K29" s="64" t="s">
        <v>66</v>
      </c>
    </row>
    <row r="30" spans="1:11" x14ac:dyDescent="0.25">
      <c r="A30" s="90"/>
      <c r="B30" s="93" t="s">
        <v>6</v>
      </c>
      <c r="C30" s="102" t="s">
        <v>27</v>
      </c>
      <c r="D30" s="91">
        <v>2004616</v>
      </c>
      <c r="E30" s="78" t="s">
        <v>34</v>
      </c>
      <c r="F30" s="3">
        <v>1</v>
      </c>
      <c r="G30" s="34"/>
      <c r="H30" s="61">
        <f>SUM(F30:G30)</f>
        <v>1</v>
      </c>
      <c r="J30" s="25" t="s">
        <v>34</v>
      </c>
      <c r="K30" s="62">
        <f>H30+H35</f>
        <v>2</v>
      </c>
    </row>
    <row r="31" spans="1:11" ht="16.5" customHeight="1" thickBot="1" x14ac:dyDescent="0.3">
      <c r="A31" s="90"/>
      <c r="B31" s="101"/>
      <c r="C31" s="103"/>
      <c r="D31" s="104"/>
      <c r="E31" s="79" t="s">
        <v>28</v>
      </c>
      <c r="F31" s="15"/>
      <c r="G31" s="52">
        <v>1</v>
      </c>
      <c r="H31" s="59">
        <f>SUM(F31:G31)</f>
        <v>1</v>
      </c>
      <c r="J31" s="25" t="s">
        <v>32</v>
      </c>
      <c r="K31" s="62">
        <f>H34+H36+H47</f>
        <v>3</v>
      </c>
    </row>
    <row r="32" spans="1:11" ht="16.5" customHeight="1" x14ac:dyDescent="0.25">
      <c r="A32" s="90"/>
      <c r="B32" s="95" t="s">
        <v>9</v>
      </c>
      <c r="C32" s="97" t="s">
        <v>29</v>
      </c>
      <c r="D32" s="99">
        <v>13004717</v>
      </c>
      <c r="E32" s="78" t="s">
        <v>36</v>
      </c>
      <c r="F32" s="3">
        <v>1</v>
      </c>
      <c r="G32" s="76"/>
      <c r="H32" s="42">
        <f t="shared" ref="H32:H65" si="2">SUM(F32:G32)</f>
        <v>1</v>
      </c>
      <c r="J32" s="25" t="s">
        <v>30</v>
      </c>
      <c r="K32" s="62">
        <f>H33</f>
        <v>1</v>
      </c>
    </row>
    <row r="33" spans="1:11" ht="16.5" customHeight="1" thickBot="1" x14ac:dyDescent="0.3">
      <c r="A33" s="90"/>
      <c r="B33" s="96"/>
      <c r="C33" s="98"/>
      <c r="D33" s="100"/>
      <c r="E33" s="22" t="s">
        <v>30</v>
      </c>
      <c r="F33" s="5"/>
      <c r="G33" s="5">
        <v>1</v>
      </c>
      <c r="H33" s="44">
        <f t="shared" si="2"/>
        <v>1</v>
      </c>
      <c r="J33" s="26" t="s">
        <v>39</v>
      </c>
      <c r="K33" s="62">
        <f>H41</f>
        <v>1</v>
      </c>
    </row>
    <row r="34" spans="1:11" ht="19.5" thickBot="1" x14ac:dyDescent="0.3">
      <c r="A34" s="90"/>
      <c r="B34" s="38" t="s">
        <v>9</v>
      </c>
      <c r="C34" s="11" t="s">
        <v>31</v>
      </c>
      <c r="D34" s="39">
        <v>13004341</v>
      </c>
      <c r="E34" s="58" t="s">
        <v>32</v>
      </c>
      <c r="F34" s="40">
        <v>1</v>
      </c>
      <c r="G34" s="41"/>
      <c r="H34" s="75">
        <f t="shared" si="2"/>
        <v>1</v>
      </c>
      <c r="J34" s="25" t="s">
        <v>35</v>
      </c>
      <c r="K34" s="62">
        <f>H37</f>
        <v>1</v>
      </c>
    </row>
    <row r="35" spans="1:11" ht="15.75" customHeight="1" x14ac:dyDescent="0.25">
      <c r="A35" s="90"/>
      <c r="B35" s="95" t="s">
        <v>9</v>
      </c>
      <c r="C35" s="102" t="s">
        <v>33</v>
      </c>
      <c r="D35" s="91">
        <v>13004353</v>
      </c>
      <c r="E35" s="19" t="s">
        <v>34</v>
      </c>
      <c r="F35" s="3">
        <v>1</v>
      </c>
      <c r="G35" s="30"/>
      <c r="H35" s="42">
        <f t="shared" si="2"/>
        <v>1</v>
      </c>
      <c r="J35" s="26" t="s">
        <v>36</v>
      </c>
      <c r="K35" s="62">
        <f>H32+H38</f>
        <v>2</v>
      </c>
    </row>
    <row r="36" spans="1:11" ht="15.75" customHeight="1" x14ac:dyDescent="0.25">
      <c r="A36" s="90"/>
      <c r="B36" s="114"/>
      <c r="C36" s="103"/>
      <c r="D36" s="104"/>
      <c r="E36" s="24" t="s">
        <v>32</v>
      </c>
      <c r="F36" s="4">
        <v>1</v>
      </c>
      <c r="G36" s="31"/>
      <c r="H36" s="43">
        <f t="shared" si="2"/>
        <v>1</v>
      </c>
      <c r="J36" s="26" t="s">
        <v>37</v>
      </c>
      <c r="K36" s="62">
        <f>H39+H42</f>
        <v>2</v>
      </c>
    </row>
    <row r="37" spans="1:11" ht="15.75" customHeight="1" x14ac:dyDescent="0.25">
      <c r="A37" s="90"/>
      <c r="B37" s="114"/>
      <c r="C37" s="103"/>
      <c r="D37" s="104"/>
      <c r="E37" s="24" t="s">
        <v>35</v>
      </c>
      <c r="F37" s="4">
        <v>1</v>
      </c>
      <c r="G37" s="31"/>
      <c r="H37" s="43">
        <f t="shared" si="2"/>
        <v>1</v>
      </c>
      <c r="J37" s="26" t="s">
        <v>41</v>
      </c>
      <c r="K37" s="62">
        <f>H44</f>
        <v>1</v>
      </c>
    </row>
    <row r="38" spans="1:11" ht="15.75" customHeight="1" x14ac:dyDescent="0.25">
      <c r="A38" s="90"/>
      <c r="B38" s="114"/>
      <c r="C38" s="103"/>
      <c r="D38" s="104"/>
      <c r="E38" s="24" t="s">
        <v>36</v>
      </c>
      <c r="F38" s="4">
        <v>1</v>
      </c>
      <c r="G38" s="31"/>
      <c r="H38" s="43">
        <f t="shared" si="2"/>
        <v>1</v>
      </c>
      <c r="J38" s="26" t="s">
        <v>44</v>
      </c>
      <c r="K38" s="62">
        <f>H48</f>
        <v>1</v>
      </c>
    </row>
    <row r="39" spans="1:11" ht="15.75" customHeight="1" x14ac:dyDescent="0.25">
      <c r="A39" s="90"/>
      <c r="B39" s="114"/>
      <c r="C39" s="103"/>
      <c r="D39" s="104"/>
      <c r="E39" s="51" t="s">
        <v>37</v>
      </c>
      <c r="F39" s="15">
        <v>1</v>
      </c>
      <c r="G39" s="37"/>
      <c r="H39" s="43">
        <f t="shared" si="2"/>
        <v>1</v>
      </c>
      <c r="J39" s="26" t="s">
        <v>42</v>
      </c>
      <c r="K39" s="62">
        <f>H45</f>
        <v>1</v>
      </c>
    </row>
    <row r="40" spans="1:11" ht="16.5" thickBot="1" x14ac:dyDescent="0.3">
      <c r="A40" s="90"/>
      <c r="B40" s="96"/>
      <c r="C40" s="115"/>
      <c r="D40" s="92"/>
      <c r="E40" s="22" t="s">
        <v>28</v>
      </c>
      <c r="F40" s="5">
        <v>1</v>
      </c>
      <c r="G40" s="32"/>
      <c r="H40" s="44">
        <f t="shared" si="2"/>
        <v>1</v>
      </c>
      <c r="J40" s="25" t="s">
        <v>63</v>
      </c>
      <c r="K40" s="62">
        <f>H31+H40+H43+H46</f>
        <v>4</v>
      </c>
    </row>
    <row r="41" spans="1:11" ht="18.75" customHeight="1" x14ac:dyDescent="0.25">
      <c r="A41" s="90"/>
      <c r="B41" s="105" t="s">
        <v>13</v>
      </c>
      <c r="C41" s="108" t="s">
        <v>38</v>
      </c>
      <c r="D41" s="111">
        <v>16003301</v>
      </c>
      <c r="E41" s="27" t="s">
        <v>39</v>
      </c>
      <c r="F41" s="3"/>
      <c r="G41" s="30">
        <v>1</v>
      </c>
      <c r="H41" s="42">
        <f t="shared" si="2"/>
        <v>1</v>
      </c>
      <c r="J41" s="64" t="s">
        <v>64</v>
      </c>
      <c r="K41" s="63">
        <f>SUM(K30:K40)</f>
        <v>19</v>
      </c>
    </row>
    <row r="42" spans="1:11" ht="15.75" customHeight="1" x14ac:dyDescent="0.25">
      <c r="A42" s="90"/>
      <c r="B42" s="106"/>
      <c r="C42" s="109"/>
      <c r="D42" s="112"/>
      <c r="E42" s="80" t="s">
        <v>37</v>
      </c>
      <c r="F42" s="4"/>
      <c r="G42" s="31">
        <v>1</v>
      </c>
      <c r="H42" s="43">
        <f t="shared" si="2"/>
        <v>1</v>
      </c>
    </row>
    <row r="43" spans="1:11" ht="16.5" customHeight="1" thickBot="1" x14ac:dyDescent="0.3">
      <c r="A43" s="90"/>
      <c r="B43" s="107"/>
      <c r="C43" s="110"/>
      <c r="D43" s="113"/>
      <c r="E43" s="81" t="s">
        <v>28</v>
      </c>
      <c r="F43" s="5"/>
      <c r="G43" s="32">
        <v>1</v>
      </c>
      <c r="H43" s="44">
        <f t="shared" si="2"/>
        <v>1</v>
      </c>
    </row>
    <row r="44" spans="1:11" ht="18.75" customHeight="1" x14ac:dyDescent="0.25">
      <c r="A44" s="90"/>
      <c r="B44" s="105" t="s">
        <v>15</v>
      </c>
      <c r="C44" s="108" t="s">
        <v>40</v>
      </c>
      <c r="D44" s="111">
        <v>19003140</v>
      </c>
      <c r="E44" s="27" t="s">
        <v>41</v>
      </c>
      <c r="F44" s="3"/>
      <c r="G44" s="30">
        <v>1</v>
      </c>
      <c r="H44" s="42">
        <f t="shared" si="2"/>
        <v>1</v>
      </c>
    </row>
    <row r="45" spans="1:11" ht="15.75" x14ac:dyDescent="0.25">
      <c r="A45" s="90"/>
      <c r="B45" s="106"/>
      <c r="C45" s="109"/>
      <c r="D45" s="112"/>
      <c r="E45" s="80" t="s">
        <v>42</v>
      </c>
      <c r="F45" s="4"/>
      <c r="G45" s="31">
        <v>1</v>
      </c>
      <c r="H45" s="43">
        <f t="shared" si="2"/>
        <v>1</v>
      </c>
    </row>
    <row r="46" spans="1:11" ht="16.5" thickBot="1" x14ac:dyDescent="0.3">
      <c r="A46" s="90"/>
      <c r="B46" s="107"/>
      <c r="C46" s="110"/>
      <c r="D46" s="113"/>
      <c r="E46" s="81" t="s">
        <v>28</v>
      </c>
      <c r="F46" s="5"/>
      <c r="G46" s="32">
        <v>1</v>
      </c>
      <c r="H46" s="44">
        <f t="shared" si="2"/>
        <v>1</v>
      </c>
    </row>
    <row r="47" spans="1:11" ht="18.75" customHeight="1" x14ac:dyDescent="0.25">
      <c r="A47" s="90"/>
      <c r="B47" s="93" t="s">
        <v>18</v>
      </c>
      <c r="C47" s="102" t="s">
        <v>43</v>
      </c>
      <c r="D47" s="91">
        <v>45005011</v>
      </c>
      <c r="E47" s="82" t="s">
        <v>32</v>
      </c>
      <c r="F47" s="14"/>
      <c r="G47" s="66">
        <v>1</v>
      </c>
      <c r="H47" s="61">
        <f t="shared" si="2"/>
        <v>1</v>
      </c>
    </row>
    <row r="48" spans="1:11" ht="18.75" customHeight="1" thickBot="1" x14ac:dyDescent="0.3">
      <c r="A48" s="90"/>
      <c r="B48" s="101"/>
      <c r="C48" s="103"/>
      <c r="D48" s="104"/>
      <c r="E48" s="83" t="s">
        <v>44</v>
      </c>
      <c r="F48" s="4"/>
      <c r="G48" s="77">
        <v>1</v>
      </c>
      <c r="H48" s="23">
        <f t="shared" ref="H48" si="3">SUM(F48:G48)</f>
        <v>1</v>
      </c>
    </row>
    <row r="49" spans="1:11" ht="15.75" customHeight="1" thickBot="1" x14ac:dyDescent="0.35">
      <c r="A49" s="90"/>
      <c r="B49" s="69" t="s">
        <v>0</v>
      </c>
      <c r="C49" s="74" t="s">
        <v>1</v>
      </c>
      <c r="D49" s="70" t="s">
        <v>2</v>
      </c>
      <c r="E49" s="70" t="s">
        <v>3</v>
      </c>
      <c r="F49" s="71" t="s">
        <v>4</v>
      </c>
      <c r="G49" s="72" t="s">
        <v>5</v>
      </c>
      <c r="H49" s="73" t="s">
        <v>64</v>
      </c>
      <c r="J49" s="64" t="s">
        <v>69</v>
      </c>
      <c r="K49" s="64" t="s">
        <v>66</v>
      </c>
    </row>
    <row r="50" spans="1:11" ht="15.75" customHeight="1" x14ac:dyDescent="0.25">
      <c r="A50" s="90"/>
      <c r="B50" s="93" t="s">
        <v>6</v>
      </c>
      <c r="C50" s="102" t="s">
        <v>71</v>
      </c>
      <c r="D50" s="116">
        <v>2007800</v>
      </c>
      <c r="E50" s="54" t="s">
        <v>73</v>
      </c>
      <c r="F50" s="14">
        <v>1</v>
      </c>
      <c r="G50" s="66"/>
      <c r="H50" s="61">
        <f>F50+G50</f>
        <v>1</v>
      </c>
      <c r="J50" s="26" t="s">
        <v>73</v>
      </c>
      <c r="K50" s="62">
        <f>H50+H53</f>
        <v>5</v>
      </c>
    </row>
    <row r="51" spans="1:11" ht="15.75" customHeight="1" x14ac:dyDescent="0.25">
      <c r="A51" s="90"/>
      <c r="B51" s="101"/>
      <c r="C51" s="103"/>
      <c r="D51" s="117"/>
      <c r="E51" s="28" t="s">
        <v>35</v>
      </c>
      <c r="F51" s="15">
        <v>1</v>
      </c>
      <c r="G51" s="52"/>
      <c r="H51" s="59">
        <f t="shared" ref="H51:H56" si="4">F51+G51</f>
        <v>1</v>
      </c>
      <c r="J51" s="25" t="s">
        <v>75</v>
      </c>
      <c r="K51" s="62">
        <f>H54</f>
        <v>1</v>
      </c>
    </row>
    <row r="52" spans="1:11" ht="15.75" customHeight="1" thickBot="1" x14ac:dyDescent="0.3">
      <c r="A52" s="90"/>
      <c r="B52" s="94"/>
      <c r="C52" s="115"/>
      <c r="D52" s="118"/>
      <c r="E52" s="20" t="s">
        <v>74</v>
      </c>
      <c r="F52" s="5"/>
      <c r="G52" s="35">
        <v>1</v>
      </c>
      <c r="H52" s="44">
        <f t="shared" si="4"/>
        <v>1</v>
      </c>
      <c r="J52" s="26" t="s">
        <v>74</v>
      </c>
      <c r="K52" s="62">
        <f>H52+H56</f>
        <v>3</v>
      </c>
    </row>
    <row r="53" spans="1:11" ht="15.75" customHeight="1" x14ac:dyDescent="0.25">
      <c r="A53" s="90"/>
      <c r="B53" s="95" t="s">
        <v>70</v>
      </c>
      <c r="C53" s="102" t="s">
        <v>72</v>
      </c>
      <c r="D53" s="117">
        <v>13009545</v>
      </c>
      <c r="E53" s="67" t="s">
        <v>73</v>
      </c>
      <c r="F53" s="45">
        <v>4</v>
      </c>
      <c r="G53" s="65"/>
      <c r="H53" s="68">
        <f t="shared" si="4"/>
        <v>4</v>
      </c>
      <c r="J53" s="26" t="s">
        <v>35</v>
      </c>
      <c r="K53" s="62">
        <f>H51+H55</f>
        <v>2</v>
      </c>
    </row>
    <row r="54" spans="1:11" ht="15.75" customHeight="1" x14ac:dyDescent="0.25">
      <c r="A54" s="90"/>
      <c r="B54" s="114"/>
      <c r="C54" s="103"/>
      <c r="D54" s="117"/>
      <c r="E54" s="28" t="s">
        <v>75</v>
      </c>
      <c r="F54" s="15">
        <v>1</v>
      </c>
      <c r="G54" s="52"/>
      <c r="H54" s="59">
        <f t="shared" si="4"/>
        <v>1</v>
      </c>
      <c r="J54" s="64" t="s">
        <v>64</v>
      </c>
      <c r="K54" s="63">
        <f>SUM(K50:K53)</f>
        <v>11</v>
      </c>
    </row>
    <row r="55" spans="1:11" ht="15.75" customHeight="1" x14ac:dyDescent="0.25">
      <c r="A55" s="90"/>
      <c r="B55" s="114"/>
      <c r="C55" s="103"/>
      <c r="D55" s="117"/>
      <c r="E55" s="28" t="s">
        <v>35</v>
      </c>
      <c r="F55" s="15"/>
      <c r="G55" s="52">
        <v>1</v>
      </c>
      <c r="H55" s="59">
        <f t="shared" si="4"/>
        <v>1</v>
      </c>
    </row>
    <row r="56" spans="1:11" ht="15.75" customHeight="1" thickBot="1" x14ac:dyDescent="0.3">
      <c r="A56" s="90"/>
      <c r="B56" s="114"/>
      <c r="C56" s="103"/>
      <c r="D56" s="84"/>
      <c r="E56" s="85" t="s">
        <v>74</v>
      </c>
      <c r="F56" s="15">
        <v>2</v>
      </c>
      <c r="G56" s="52"/>
      <c r="H56" s="59">
        <f t="shared" si="4"/>
        <v>2</v>
      </c>
    </row>
    <row r="57" spans="1:11" ht="19.5" thickBot="1" x14ac:dyDescent="0.35">
      <c r="A57" s="90"/>
      <c r="B57" s="69" t="s">
        <v>0</v>
      </c>
      <c r="C57" s="74" t="s">
        <v>1</v>
      </c>
      <c r="D57" s="70" t="s">
        <v>2</v>
      </c>
      <c r="E57" s="70" t="s">
        <v>3</v>
      </c>
      <c r="F57" s="71" t="s">
        <v>4</v>
      </c>
      <c r="G57" s="72" t="s">
        <v>5</v>
      </c>
      <c r="H57" s="73" t="s">
        <v>64</v>
      </c>
      <c r="J57" s="64" t="s">
        <v>69</v>
      </c>
      <c r="K57" s="64" t="s">
        <v>66</v>
      </c>
    </row>
    <row r="58" spans="1:11" ht="18.75" customHeight="1" x14ac:dyDescent="0.25">
      <c r="A58" s="90"/>
      <c r="B58" s="93" t="s">
        <v>6</v>
      </c>
      <c r="C58" s="102" t="s">
        <v>45</v>
      </c>
      <c r="D58" s="91">
        <v>2003569</v>
      </c>
      <c r="E58" s="54" t="s">
        <v>46</v>
      </c>
      <c r="F58" s="3"/>
      <c r="G58" s="34">
        <v>1</v>
      </c>
      <c r="H58" s="42">
        <f t="shared" si="2"/>
        <v>1</v>
      </c>
      <c r="J58" s="29" t="s">
        <v>53</v>
      </c>
      <c r="K58" s="4">
        <f>H65</f>
        <v>1</v>
      </c>
    </row>
    <row r="59" spans="1:11" ht="16.5" thickBot="1" x14ac:dyDescent="0.3">
      <c r="A59" s="90"/>
      <c r="B59" s="94"/>
      <c r="C59" s="115"/>
      <c r="D59" s="92"/>
      <c r="E59" s="53" t="s">
        <v>47</v>
      </c>
      <c r="F59" s="5"/>
      <c r="G59" s="35">
        <v>1</v>
      </c>
      <c r="H59" s="44">
        <f t="shared" si="2"/>
        <v>1</v>
      </c>
      <c r="J59" s="26" t="s">
        <v>46</v>
      </c>
      <c r="K59" s="4">
        <f>H58+H61+H62</f>
        <v>3</v>
      </c>
    </row>
    <row r="60" spans="1:11" ht="19.5" thickBot="1" x14ac:dyDescent="0.3">
      <c r="A60" s="90"/>
      <c r="B60" s="6" t="s">
        <v>9</v>
      </c>
      <c r="C60" s="7" t="s">
        <v>48</v>
      </c>
      <c r="D60" s="8">
        <v>13004080</v>
      </c>
      <c r="E60" s="18" t="s">
        <v>49</v>
      </c>
      <c r="F60" s="9"/>
      <c r="G60" s="33">
        <v>1</v>
      </c>
      <c r="H60" s="46">
        <f t="shared" si="2"/>
        <v>1</v>
      </c>
      <c r="J60" s="26" t="s">
        <v>49</v>
      </c>
      <c r="K60" s="4">
        <f>H60</f>
        <v>1</v>
      </c>
    </row>
    <row r="61" spans="1:11" ht="19.5" thickBot="1" x14ac:dyDescent="0.3">
      <c r="A61" s="90"/>
      <c r="B61" s="6" t="s">
        <v>9</v>
      </c>
      <c r="C61" s="7" t="s">
        <v>50</v>
      </c>
      <c r="D61" s="8">
        <v>45012062</v>
      </c>
      <c r="E61" s="18" t="s">
        <v>46</v>
      </c>
      <c r="F61" s="9"/>
      <c r="G61" s="33">
        <v>1</v>
      </c>
      <c r="H61" s="46">
        <f t="shared" si="2"/>
        <v>1</v>
      </c>
      <c r="J61" s="29" t="s">
        <v>47</v>
      </c>
      <c r="K61" s="4">
        <f>H63+H64+H59</f>
        <v>3</v>
      </c>
    </row>
    <row r="62" spans="1:11" ht="18.75" customHeight="1" x14ac:dyDescent="0.25">
      <c r="A62" s="90"/>
      <c r="B62" s="93" t="s">
        <v>18</v>
      </c>
      <c r="C62" s="102" t="s">
        <v>51</v>
      </c>
      <c r="D62" s="91">
        <v>45005811</v>
      </c>
      <c r="E62" s="54" t="s">
        <v>46</v>
      </c>
      <c r="F62" s="3"/>
      <c r="G62" s="34">
        <v>1</v>
      </c>
      <c r="H62" s="42">
        <f t="shared" si="2"/>
        <v>1</v>
      </c>
      <c r="J62" s="64" t="s">
        <v>64</v>
      </c>
      <c r="K62" s="63">
        <f>SUM(K58:K61)</f>
        <v>8</v>
      </c>
    </row>
    <row r="63" spans="1:11" ht="15.75" thickBot="1" x14ac:dyDescent="0.3">
      <c r="A63" s="90"/>
      <c r="B63" s="94"/>
      <c r="C63" s="115"/>
      <c r="D63" s="92"/>
      <c r="E63" s="53" t="s">
        <v>47</v>
      </c>
      <c r="F63" s="5"/>
      <c r="G63" s="35">
        <v>1</v>
      </c>
      <c r="H63" s="44">
        <f t="shared" si="2"/>
        <v>1</v>
      </c>
    </row>
    <row r="64" spans="1:11" ht="18.75" customHeight="1" thickBot="1" x14ac:dyDescent="0.3">
      <c r="A64" s="90"/>
      <c r="B64" s="93" t="s">
        <v>18</v>
      </c>
      <c r="C64" s="102" t="s">
        <v>52</v>
      </c>
      <c r="D64" s="91">
        <v>45005574</v>
      </c>
      <c r="E64" s="54" t="s">
        <v>47</v>
      </c>
      <c r="F64" s="3"/>
      <c r="G64" s="34">
        <v>1</v>
      </c>
      <c r="H64" s="42">
        <f t="shared" si="2"/>
        <v>1</v>
      </c>
    </row>
    <row r="65" spans="1:11" ht="19.5" thickBot="1" x14ac:dyDescent="0.35">
      <c r="A65" s="90"/>
      <c r="B65" s="94"/>
      <c r="C65" s="115"/>
      <c r="D65" s="92"/>
      <c r="E65" s="53" t="s">
        <v>53</v>
      </c>
      <c r="F65" s="15"/>
      <c r="G65" s="52">
        <v>1</v>
      </c>
      <c r="H65" s="59">
        <f t="shared" si="2"/>
        <v>1</v>
      </c>
      <c r="K65" s="89">
        <f>K62+K54+K41+K24+K12</f>
        <v>66</v>
      </c>
    </row>
    <row r="66" spans="1:11" ht="21.75" thickBot="1" x14ac:dyDescent="0.3">
      <c r="F66" s="87">
        <f>SUM(F2:F19)+SUM(F21:F28)+SUM(F30:F48)+SUM(F50:F56)+SUM(F58:F65)</f>
        <v>28</v>
      </c>
      <c r="G66" s="88">
        <f>SUM(G2:G19)+SUM(G21:G28)+SUM(G30:G48)+SUM(G50:G56)+SUM(G58:G65)</f>
        <v>38</v>
      </c>
      <c r="H66" s="86">
        <f>SUM(H2:H19)+SUM(H21:H28)+SUM(H30:H48)+SUM(H50:H56)+SUM(H58:H65)</f>
        <v>66</v>
      </c>
    </row>
  </sheetData>
  <sortState ref="J61:K65">
    <sortCondition ref="J56"/>
  </sortState>
  <mergeCells count="52">
    <mergeCell ref="B2:B7"/>
    <mergeCell ref="C2:C7"/>
    <mergeCell ref="D2:D7"/>
    <mergeCell ref="D18:D19"/>
    <mergeCell ref="B26:B27"/>
    <mergeCell ref="C26:C27"/>
    <mergeCell ref="D26:D27"/>
    <mergeCell ref="C18:C19"/>
    <mergeCell ref="B10:B13"/>
    <mergeCell ref="C10:C13"/>
    <mergeCell ref="D10:D13"/>
    <mergeCell ref="B14:B15"/>
    <mergeCell ref="C14:C15"/>
    <mergeCell ref="D14:D15"/>
    <mergeCell ref="B16:B17"/>
    <mergeCell ref="C16:C17"/>
    <mergeCell ref="B64:B65"/>
    <mergeCell ref="D64:D65"/>
    <mergeCell ref="C58:C59"/>
    <mergeCell ref="C62:C63"/>
    <mergeCell ref="C64:C65"/>
    <mergeCell ref="B58:B59"/>
    <mergeCell ref="D58:D59"/>
    <mergeCell ref="B62:B63"/>
    <mergeCell ref="D62:D63"/>
    <mergeCell ref="C53:C56"/>
    <mergeCell ref="B47:B48"/>
    <mergeCell ref="D47:D48"/>
    <mergeCell ref="C47:C48"/>
    <mergeCell ref="B35:B40"/>
    <mergeCell ref="C35:C40"/>
    <mergeCell ref="C50:C52"/>
    <mergeCell ref="D50:D52"/>
    <mergeCell ref="B50:B52"/>
    <mergeCell ref="D35:D40"/>
    <mergeCell ref="D53:D55"/>
    <mergeCell ref="A1:A65"/>
    <mergeCell ref="D16:D17"/>
    <mergeCell ref="B18:B19"/>
    <mergeCell ref="B32:B33"/>
    <mergeCell ref="C32:C33"/>
    <mergeCell ref="D32:D33"/>
    <mergeCell ref="B30:B31"/>
    <mergeCell ref="C30:C31"/>
    <mergeCell ref="D30:D31"/>
    <mergeCell ref="B41:B43"/>
    <mergeCell ref="C41:C43"/>
    <mergeCell ref="D41:D43"/>
    <mergeCell ref="B44:B46"/>
    <mergeCell ref="C44:C46"/>
    <mergeCell ref="D44:D46"/>
    <mergeCell ref="B53:B56"/>
  </mergeCells>
  <pageMargins left="0.82677165354330717" right="0.23622047244094491" top="0.19685039370078741" bottom="0.19685039370078741" header="0.31496062992125984" footer="0.31496062992125984"/>
  <pageSetup paperSize="9" scale="50" orientation="landscape" r:id="rId1"/>
  <ignoredErrors>
    <ignoredError sqref="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ESTABILIZACIÓN</vt:lpstr>
      <vt:lpstr>ESTABILIZACIÓN!Área_de_impresión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ssae01 Sofia Argumanez Escudero tfno:9252 48583</dc:creator>
  <cp:lastModifiedBy>aafp15 Alfonso Fernandez Perez tfno:9252 86148</cp:lastModifiedBy>
  <cp:lastPrinted>2022-04-04T11:31:20Z</cp:lastPrinted>
  <dcterms:created xsi:type="dcterms:W3CDTF">2022-03-30T11:29:07Z</dcterms:created>
  <dcterms:modified xsi:type="dcterms:W3CDTF">2022-04-04T11:31:36Z</dcterms:modified>
</cp:coreProperties>
</file>