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17520" windowHeight="11892" tabRatio="673" activeTab="0"/>
  </bookViews>
  <sheets>
    <sheet name="MAESTROS" sheetId="1" r:id="rId1"/>
    <sheet name="P.T.F.PROFESIONAL" sheetId="2" r:id="rId2"/>
    <sheet name="SECUNDARIA" sheetId="3" r:id="rId3"/>
    <sheet name="CATEDRATICOS" sheetId="4" r:id="rId4"/>
    <sheet name="INSPECCION" sheetId="5" r:id="rId5"/>
    <sheet name="COMPLEMENTOS " sheetId="6" r:id="rId6"/>
  </sheets>
  <definedNames>
    <definedName name="_xlnm.Print_Area" localSheetId="3">'CATEDRATICOS'!$A$9:$F$47</definedName>
    <definedName name="_xlnm.Print_Area" localSheetId="0">'MAESTROS'!$A$1:$F$47</definedName>
    <definedName name="_xlnm.Print_Area" localSheetId="1">'P.T.F.PROFESIONAL'!$A$1:$F$46</definedName>
    <definedName name="_xlnm.Print_Area" localSheetId="2">'SECUNDARIA'!$A$9:$F$47</definedName>
  </definedNames>
  <calcPr fullCalcOnLoad="1"/>
</workbook>
</file>

<file path=xl/sharedStrings.xml><?xml version="1.0" encoding="utf-8"?>
<sst xmlns="http://schemas.openxmlformats.org/spreadsheetml/2006/main" count="311" uniqueCount="89">
  <si>
    <t>Sueldo Base</t>
  </si>
  <si>
    <t>Trienios</t>
  </si>
  <si>
    <t>Sexenio 1</t>
  </si>
  <si>
    <t>Sexenio 2</t>
  </si>
  <si>
    <t>Sexenio 3</t>
  </si>
  <si>
    <t>Sexenio 4</t>
  </si>
  <si>
    <t>Sexenio 5</t>
  </si>
  <si>
    <t>INGRESOS BRUTOS POR TODOS LOS CONCEPTOS</t>
  </si>
  <si>
    <t>TOTAL INGRESOS BRUTOS MENSUALES:</t>
  </si>
  <si>
    <t>√</t>
  </si>
  <si>
    <t>TOTAL DESCUENTOS:</t>
  </si>
  <si>
    <t>CADA UNA DE LAS PAGAS EXTRAS</t>
  </si>
  <si>
    <t>TOTAL MENSUAL:</t>
  </si>
  <si>
    <t>PON LA CANTIDAD QUE COBRAS POR CARGO SINGULAR</t>
  </si>
  <si>
    <t>ENERO a DICIEMBRE</t>
  </si>
  <si>
    <t xml:space="preserve">% DE DESCUENTO DE "IRPF" QUE TE APLICAN: </t>
  </si>
  <si>
    <t>% DE DESCUENTO DE "IRPF" QUE TE APLICAN:</t>
  </si>
  <si>
    <t>DESCUENTOS</t>
  </si>
  <si>
    <t>** Marca un 1 o un 0 según corresponda</t>
  </si>
  <si>
    <t>MUFACE; DERECHOS PASIVOS; CUOTA OBRERA **</t>
  </si>
  <si>
    <t>PON EL Nº DE TRIENIOS QUE TIENES CUMPLIDOS</t>
  </si>
  <si>
    <t>COMPLEMENTO POR CARGO SINGULAR (Ir a la tabla)</t>
  </si>
  <si>
    <t>Complemento Específico General Docente</t>
  </si>
  <si>
    <t>Complemento Específico Formación Permanente</t>
  </si>
  <si>
    <t>Complemento Específico General Docente*</t>
  </si>
  <si>
    <t>*Compuesto por el Complemento Específico general y el complemento de Comunidad Autónoma</t>
  </si>
  <si>
    <t>PON UN 1 EN LOS SEXENIOS QUE TENGAS CUMPLIDOS</t>
  </si>
  <si>
    <t>MAESTROS</t>
  </si>
  <si>
    <t>P.T. FORMACIÓN PROFESIONAL</t>
  </si>
  <si>
    <t>SECUNDARIA</t>
  </si>
  <si>
    <t>CATEDRÁTICOS</t>
  </si>
  <si>
    <t>INSPECCIÓN</t>
  </si>
  <si>
    <t>q</t>
  </si>
  <si>
    <t xml:space="preserve">MUFACE (Todos los funcionarios de carrera) </t>
  </si>
  <si>
    <t xml:space="preserve">DERECHOS PASIVOS (F. de carrera anteriores a 2011) </t>
  </si>
  <si>
    <t>CUOTA OBRERA RGSS (F. de carrera posteriores a 2011)</t>
  </si>
  <si>
    <t>CUOTA OBRERA (Funcionarios interinos)</t>
  </si>
  <si>
    <t>Complemento de Destino (nivel 21)</t>
  </si>
  <si>
    <t>Complemento de Destino (nivel 24)</t>
  </si>
  <si>
    <t>Complemento de Destino (nivel 26)</t>
  </si>
  <si>
    <t>AÑADE MANUALMENTE (COPIA-PEGA) LA CUANTÍA DEL COMPLEMENTO, EN FUNCIÓN DEL CARGO QUE DESARROLLES, EN LA CASILLA i23 DE LA PESTAÑA CORRESPONDIENTE AL CÁLCULO DE LA NÓMINA POR CUERPO DOCENTE</t>
  </si>
  <si>
    <t>actualizado julio 2020</t>
  </si>
  <si>
    <t>Centros de Educación Infantil y Primaria, de Educación Especial, de Educación Permanente de Adultos y asimilados.</t>
  </si>
  <si>
    <r>
      <rPr>
        <b/>
        <sz val="10"/>
        <rFont val="Arial"/>
        <family val="2"/>
      </rPr>
      <t>Cargo académico</t>
    </r>
  </si>
  <si>
    <r>
      <rPr>
        <b/>
        <sz val="10"/>
        <rFont val="Arial"/>
        <family val="2"/>
      </rPr>
      <t>Tipos de centros</t>
    </r>
  </si>
  <si>
    <r>
      <rPr>
        <b/>
        <sz val="10"/>
        <rFont val="Arial"/>
        <family val="2"/>
      </rPr>
      <t>Mensualidad Ordinaria</t>
    </r>
  </si>
  <si>
    <r>
      <rPr>
        <b/>
        <sz val="10"/>
        <rFont val="Arial"/>
        <family val="2"/>
      </rPr>
      <t>Puestos</t>
    </r>
  </si>
  <si>
    <r>
      <rPr>
        <sz val="10"/>
        <rFont val="Arial"/>
        <family val="2"/>
      </rPr>
      <t>Director</t>
    </r>
  </si>
  <si>
    <r>
      <rPr>
        <sz val="10"/>
        <rFont val="Arial"/>
        <family val="2"/>
      </rPr>
      <t>A</t>
    </r>
  </si>
  <si>
    <r>
      <rPr>
        <sz val="10"/>
        <rFont val="Arial"/>
        <family val="2"/>
      </rPr>
      <t>Secretario del Centro Regional de Formación del Profesorado</t>
    </r>
  </si>
  <si>
    <r>
      <rPr>
        <sz val="10"/>
        <rFont val="Arial"/>
        <family val="2"/>
      </rPr>
      <t>B</t>
    </r>
  </si>
  <si>
    <r>
      <rPr>
        <sz val="10"/>
        <rFont val="Arial"/>
        <family val="2"/>
      </rPr>
      <t>Orientador en C.R.A.</t>
    </r>
  </si>
  <si>
    <r>
      <rPr>
        <sz val="10"/>
        <rFont val="Arial"/>
        <family val="2"/>
      </rPr>
      <t>C</t>
    </r>
  </si>
  <si>
    <r>
      <rPr>
        <sz val="10"/>
        <rFont val="Arial"/>
        <family val="2"/>
      </rPr>
      <t>Maestro en C.R.A.</t>
    </r>
  </si>
  <si>
    <r>
      <rPr>
        <sz val="10"/>
        <rFont val="Arial"/>
        <family val="2"/>
      </rPr>
      <t>D</t>
    </r>
  </si>
  <si>
    <r>
      <rPr>
        <sz val="10"/>
        <rFont val="Arial"/>
        <family val="2"/>
      </rPr>
      <t>Coordinador de Equipos Atención Hospitalaria y Domiciliaria</t>
    </r>
  </si>
  <si>
    <r>
      <rPr>
        <sz val="10"/>
        <rFont val="Arial"/>
        <family val="2"/>
      </rPr>
      <t>E</t>
    </r>
  </si>
  <si>
    <r>
      <rPr>
        <sz val="10"/>
        <rFont val="Arial"/>
        <family val="2"/>
      </rPr>
      <t>Coordinador del Programa de Recuperación de Pueblos Abandonados</t>
    </r>
  </si>
  <si>
    <r>
      <rPr>
        <sz val="10"/>
        <rFont val="Arial"/>
        <family val="2"/>
      </rPr>
      <t>F</t>
    </r>
  </si>
  <si>
    <r>
      <rPr>
        <sz val="10"/>
        <rFont val="Arial"/>
        <family val="2"/>
      </rPr>
      <t>Jefe de Residencia Tipo A</t>
    </r>
  </si>
  <si>
    <r>
      <rPr>
        <sz val="10"/>
        <rFont val="Arial"/>
        <family val="2"/>
      </rPr>
      <t>Jefe de estudios</t>
    </r>
  </si>
  <si>
    <r>
      <rPr>
        <sz val="10"/>
        <rFont val="Arial"/>
        <family val="2"/>
      </rPr>
      <t>Jefe de Residencia Tipo B</t>
    </r>
  </si>
  <si>
    <r>
      <rPr>
        <sz val="10"/>
        <rFont val="Arial"/>
        <family val="2"/>
      </rPr>
      <t>Jefe de Residencia de Centro de Educación Especial</t>
    </r>
  </si>
  <si>
    <r>
      <rPr>
        <sz val="10"/>
        <rFont val="Arial"/>
        <family val="2"/>
      </rPr>
      <t>Jefe de estudios adjunto</t>
    </r>
  </si>
  <si>
    <r>
      <rPr>
        <sz val="10"/>
        <rFont val="Arial"/>
        <family val="2"/>
      </rPr>
      <t>Jefe de Departamento</t>
    </r>
  </si>
  <si>
    <r>
      <rPr>
        <sz val="10"/>
        <rFont val="Arial"/>
        <family val="2"/>
      </rPr>
      <t>Coordinador de Calidad</t>
    </r>
  </si>
  <si>
    <r>
      <rPr>
        <sz val="10"/>
        <rFont val="Arial"/>
        <family val="2"/>
      </rPr>
      <t>Secretario</t>
    </r>
  </si>
  <si>
    <r>
      <rPr>
        <sz val="10"/>
        <rFont val="Arial"/>
        <family val="2"/>
      </rPr>
      <t>Docente en Equipo Atención Hospitalaria y Domiciliaria</t>
    </r>
  </si>
  <si>
    <r>
      <rPr>
        <sz val="10"/>
        <rFont val="Arial"/>
        <family val="2"/>
      </rPr>
      <t>Docente en Aula de Centro Penitenciario</t>
    </r>
  </si>
  <si>
    <r>
      <rPr>
        <sz val="10"/>
        <rFont val="Arial"/>
        <family val="2"/>
      </rPr>
      <t>Docente en Centro de Educación Especial</t>
    </r>
  </si>
  <si>
    <r>
      <rPr>
        <sz val="10"/>
        <rFont val="Arial"/>
        <family val="2"/>
      </rPr>
      <t>Asesor Técnico Docente tipo A</t>
    </r>
  </si>
  <si>
    <t>Colegios Rurales Agrupados.</t>
  </si>
  <si>
    <r>
      <rPr>
        <sz val="10"/>
        <rFont val="Arial"/>
        <family val="2"/>
      </rPr>
      <t>Asesor Técnico Docente tipo B</t>
    </r>
  </si>
  <si>
    <r>
      <rPr>
        <sz val="10"/>
        <rFont val="Arial"/>
        <family val="2"/>
      </rPr>
      <t>Inspector General de Educación</t>
    </r>
  </si>
  <si>
    <r>
      <rPr>
        <sz val="10"/>
        <rFont val="Arial"/>
        <family val="2"/>
      </rPr>
      <t>Inspector Central / Jefe de Servicio de Inspección</t>
    </r>
  </si>
  <si>
    <r>
      <rPr>
        <sz val="10"/>
        <rFont val="Arial"/>
        <family val="2"/>
      </rPr>
      <t>Inspector Coordinador</t>
    </r>
  </si>
  <si>
    <r>
      <rPr>
        <sz val="10"/>
        <rFont val="Arial"/>
        <family val="2"/>
      </rPr>
      <t>Inspector de Educación</t>
    </r>
  </si>
  <si>
    <r>
      <rPr>
        <sz val="10"/>
        <rFont val="Arial"/>
        <family val="2"/>
      </rPr>
      <t>Jefe de Estudios</t>
    </r>
  </si>
  <si>
    <t>Desempeño de puestos de trabajo docentes singulares.</t>
  </si>
  <si>
    <t>Inspección de Educación.</t>
  </si>
  <si>
    <t>EQUIPOS DIRECTIVOS</t>
  </si>
  <si>
    <t>PUESTOS SINGULARES. INSPECCIÓN.</t>
  </si>
  <si>
    <t>Centros de Educación Secundaria, Formación Profesional y asimilados.</t>
  </si>
  <si>
    <t>Asesor Lingüístico en Secciones Europeas (100% de horario lectivo + C1)*</t>
  </si>
  <si>
    <t>Profesor de área no lingüística en Secciones Europeas (100% de horario lectivo + C1)*</t>
  </si>
  <si>
    <t>COMPRUEBA TU NÓMINA 2020</t>
  </si>
  <si>
    <t>* Asesor Lingüístico  y Profesor de Área no Lingüística en Secciones Bilingües: El horario sobre el que se aplica este complemento es de 20 horas lectivas. Todo el profesorado que tenga derecho a este complemento, percibirá durante el ejercicio 2019 un importe mínimo de 30,76 euros.</t>
  </si>
  <si>
    <t>INDICA EL % DE IRPF QUE TE APLICAN EN NÓMINA</t>
  </si>
  <si>
    <t>p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</si>
</sst>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C0A]_-;\-* #,##0.00\ [$€-C0A]_-;_-* &quot;-&quot;??\ [$€-C0A]_-;_-@_-"/>
    <numFmt numFmtId="167" formatCode="[$-C0A]dddd\,\ dd&quot; de &quot;mmmm&quot; de &quot;yyyy"/>
    <numFmt numFmtId="168" formatCode="00000"/>
    <numFmt numFmtId="169" formatCode="0.0000"/>
    <numFmt numFmtId="170" formatCode="#,##0.00\ &quot;€&quot;"/>
    <numFmt numFmtId="171" formatCode="###0.00;###0.00"/>
    <numFmt numFmtId="172" formatCode="#,##0.00;#,##0.0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[$-C0A]dddd\,\ d&quot; de &quot;mmmm&quot; de &quot;yyyy"/>
  </numFmts>
  <fonts count="6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Verdana"/>
      <family val="2"/>
    </font>
    <font>
      <b/>
      <sz val="8"/>
      <color indexed="9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1"/>
      <name val="Arial"/>
      <family val="2"/>
    </font>
    <font>
      <sz val="8"/>
      <name val="Wingdings 3"/>
      <family val="1"/>
    </font>
    <font>
      <i/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6"/>
      <name val="Arial"/>
      <family val="2"/>
    </font>
    <font>
      <b/>
      <sz val="11"/>
      <color indexed="60"/>
      <name val="Calibri"/>
      <family val="2"/>
    </font>
    <font>
      <b/>
      <i/>
      <sz val="9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4"/>
      <name val="Wingdings 3"/>
      <family val="1"/>
    </font>
    <font>
      <sz val="16"/>
      <name val="Wingdings 3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5" tint="-0.4999699890613556"/>
      <name val="Arial"/>
      <family val="2"/>
    </font>
    <font>
      <b/>
      <sz val="11"/>
      <color rgb="FF9C6500"/>
      <name val="Calibri"/>
      <family val="2"/>
    </font>
    <font>
      <b/>
      <i/>
      <sz val="9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4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 style="thin">
        <color indexed="9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/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4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2" fontId="2" fillId="0" borderId="0" xfId="0" applyNumberFormat="1" applyFont="1" applyAlignment="1" applyProtection="1">
      <alignment/>
      <protection/>
    </xf>
    <xf numFmtId="44" fontId="2" fillId="0" borderId="0" xfId="46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44" fontId="4" fillId="0" borderId="0" xfId="46" applyFont="1" applyFill="1" applyAlignment="1" applyProtection="1">
      <alignment/>
      <protection/>
    </xf>
    <xf numFmtId="44" fontId="1" fillId="0" borderId="0" xfId="46" applyFont="1" applyFill="1" applyBorder="1" applyAlignment="1" applyProtection="1">
      <alignment/>
      <protection/>
    </xf>
    <xf numFmtId="44" fontId="2" fillId="0" borderId="0" xfId="0" applyNumberFormat="1" applyFont="1" applyAlignment="1" applyProtection="1">
      <alignment/>
      <protection/>
    </xf>
    <xf numFmtId="44" fontId="0" fillId="0" borderId="0" xfId="0" applyNumberFormat="1" applyAlignment="1">
      <alignment/>
    </xf>
    <xf numFmtId="0" fontId="6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wrapText="1"/>
    </xf>
    <xf numFmtId="44" fontId="8" fillId="33" borderId="10" xfId="46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35" borderId="1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44" fontId="1" fillId="0" borderId="11" xfId="46" applyFont="1" applyBorder="1" applyAlignment="1" applyProtection="1">
      <alignment vertical="center"/>
      <protection/>
    </xf>
    <xf numFmtId="44" fontId="1" fillId="0" borderId="11" xfId="0" applyNumberFormat="1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44" fontId="61" fillId="0" borderId="11" xfId="46" applyFont="1" applyBorder="1" applyAlignment="1" applyProtection="1">
      <alignment vertical="center"/>
      <protection/>
    </xf>
    <xf numFmtId="44" fontId="61" fillId="0" borderId="11" xfId="0" applyNumberFormat="1" applyFont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4" fontId="2" fillId="0" borderId="12" xfId="46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44" fontId="1" fillId="0" borderId="0" xfId="46" applyFont="1" applyBorder="1" applyAlignment="1" applyProtection="1">
      <alignment vertical="center"/>
      <protection/>
    </xf>
    <xf numFmtId="44" fontId="2" fillId="0" borderId="13" xfId="46" applyFont="1" applyBorder="1" applyAlignment="1" applyProtection="1">
      <alignment vertical="center"/>
      <protection/>
    </xf>
    <xf numFmtId="44" fontId="2" fillId="0" borderId="13" xfId="0" applyNumberFormat="1" applyFont="1" applyBorder="1" applyAlignment="1" applyProtection="1">
      <alignment vertical="center"/>
      <protection/>
    </xf>
    <xf numFmtId="0" fontId="51" fillId="0" borderId="0" xfId="47" applyAlignment="1">
      <alignment vertical="center"/>
    </xf>
    <xf numFmtId="0" fontId="0" fillId="0" borderId="0" xfId="0" applyAlignment="1">
      <alignment vertical="center"/>
    </xf>
    <xf numFmtId="44" fontId="62" fillId="31" borderId="11" xfId="54" applyNumberFormat="1" applyFont="1" applyBorder="1" applyAlignment="1" applyProtection="1">
      <alignment vertical="center"/>
      <protection/>
    </xf>
    <xf numFmtId="44" fontId="9" fillId="0" borderId="11" xfId="0" applyNumberFormat="1" applyFont="1" applyBorder="1" applyAlignment="1">
      <alignment vertical="center"/>
    </xf>
    <xf numFmtId="44" fontId="2" fillId="0" borderId="0" xfId="46" applyFont="1" applyBorder="1" applyAlignment="1" applyProtection="1">
      <alignment vertical="center"/>
      <protection/>
    </xf>
    <xf numFmtId="44" fontId="2" fillId="0" borderId="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44" fontId="4" fillId="37" borderId="14" xfId="46" applyFont="1" applyFill="1" applyBorder="1" applyAlignment="1" applyProtection="1">
      <alignment vertical="center"/>
      <protection/>
    </xf>
    <xf numFmtId="44" fontId="4" fillId="0" borderId="0" xfId="46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3" fillId="16" borderId="11" xfId="0" applyFont="1" applyFill="1" applyBorder="1" applyAlignment="1" applyProtection="1">
      <alignment horizontal="center" vertical="center"/>
      <protection/>
    </xf>
    <xf numFmtId="8" fontId="1" fillId="0" borderId="11" xfId="0" applyNumberFormat="1" applyFont="1" applyBorder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horizontal="right" vertical="center"/>
      <protection/>
    </xf>
    <xf numFmtId="7" fontId="1" fillId="0" borderId="11" xfId="46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2" fontId="2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7" fontId="4" fillId="37" borderId="15" xfId="46" applyNumberFormat="1" applyFont="1" applyFill="1" applyBorder="1" applyAlignment="1" applyProtection="1">
      <alignment vertical="center"/>
      <protection/>
    </xf>
    <xf numFmtId="7" fontId="4" fillId="37" borderId="15" xfId="0" applyNumberFormat="1" applyFont="1" applyFill="1" applyBorder="1" applyAlignment="1" applyProtection="1">
      <alignment vertical="center"/>
      <protection/>
    </xf>
    <xf numFmtId="44" fontId="4" fillId="0" borderId="0" xfId="0" applyNumberFormat="1" applyFont="1" applyFill="1" applyBorder="1" applyAlignment="1" applyProtection="1">
      <alignment vertical="center"/>
      <protection/>
    </xf>
    <xf numFmtId="44" fontId="4" fillId="38" borderId="16" xfId="46" applyFont="1" applyFill="1" applyBorder="1" applyAlignment="1" applyProtection="1">
      <alignment vertical="center"/>
      <protection/>
    </xf>
    <xf numFmtId="44" fontId="4" fillId="38" borderId="16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4" fontId="2" fillId="0" borderId="0" xfId="46" applyFont="1" applyAlignment="1" applyProtection="1">
      <alignment vertical="center"/>
      <protection/>
    </xf>
    <xf numFmtId="44" fontId="1" fillId="0" borderId="0" xfId="46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2" fontId="2" fillId="0" borderId="0" xfId="0" applyNumberFormat="1" applyFont="1" applyFill="1" applyAlignment="1" applyProtection="1">
      <alignment vertical="center"/>
      <protection/>
    </xf>
    <xf numFmtId="44" fontId="2" fillId="0" borderId="0" xfId="46" applyFont="1" applyFill="1" applyAlignment="1" applyProtection="1">
      <alignment vertical="center"/>
      <protection/>
    </xf>
    <xf numFmtId="44" fontId="1" fillId="0" borderId="0" xfId="0" applyNumberFormat="1" applyFont="1" applyBorder="1" applyAlignment="1" applyProtection="1">
      <alignment vertical="center"/>
      <protection/>
    </xf>
    <xf numFmtId="44" fontId="0" fillId="0" borderId="0" xfId="0" applyNumberFormat="1" applyAlignment="1">
      <alignment vertical="center"/>
    </xf>
    <xf numFmtId="0" fontId="2" fillId="0" borderId="0" xfId="0" applyFont="1" applyFill="1" applyAlignment="1" applyProtection="1">
      <alignment horizontal="right" vertical="center" wrapText="1"/>
      <protection/>
    </xf>
    <xf numFmtId="44" fontId="2" fillId="0" borderId="0" xfId="0" applyNumberFormat="1" applyFont="1" applyAlignment="1" applyProtection="1">
      <alignment vertical="center"/>
      <protection/>
    </xf>
    <xf numFmtId="44" fontId="2" fillId="0" borderId="11" xfId="46" applyFont="1" applyBorder="1" applyAlignment="1" applyProtection="1">
      <alignment vertical="center"/>
      <protection/>
    </xf>
    <xf numFmtId="44" fontId="2" fillId="0" borderId="11" xfId="0" applyNumberFormat="1" applyFont="1" applyBorder="1" applyAlignment="1" applyProtection="1">
      <alignment vertical="center"/>
      <protection/>
    </xf>
    <xf numFmtId="44" fontId="2" fillId="0" borderId="12" xfId="0" applyNumberFormat="1" applyFont="1" applyBorder="1" applyAlignment="1" applyProtection="1">
      <alignment vertical="center"/>
      <protection/>
    </xf>
    <xf numFmtId="44" fontId="61" fillId="0" borderId="11" xfId="46" applyFont="1" applyFill="1" applyBorder="1" applyAlignment="1" applyProtection="1">
      <alignment vertical="center"/>
      <protection/>
    </xf>
    <xf numFmtId="44" fontId="61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 wrapText="1"/>
    </xf>
    <xf numFmtId="0" fontId="0" fillId="0" borderId="0" xfId="41" applyFont="1" applyFill="1" applyAlignment="1" applyProtection="1">
      <alignment wrapText="1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6" fillId="0" borderId="0" xfId="0" applyFont="1" applyAlignment="1" applyProtection="1">
      <alignment horizontal="righ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right" vertical="center" wrapText="1"/>
      <protection/>
    </xf>
    <xf numFmtId="44" fontId="1" fillId="0" borderId="0" xfId="46" applyFont="1" applyFill="1" applyBorder="1" applyAlignment="1" applyProtection="1">
      <alignment horizontal="right"/>
      <protection/>
    </xf>
    <xf numFmtId="0" fontId="63" fillId="0" borderId="0" xfId="0" applyFont="1" applyAlignment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center" vertical="top" wrapText="1"/>
    </xf>
    <xf numFmtId="171" fontId="64" fillId="0" borderId="18" xfId="0" applyNumberFormat="1" applyFont="1" applyBorder="1" applyAlignment="1">
      <alignment horizontal="right" vertical="top" wrapText="1"/>
    </xf>
    <xf numFmtId="0" fontId="0" fillId="0" borderId="18" xfId="0" applyFont="1" applyBorder="1" applyAlignment="1">
      <alignment vertical="center" wrapText="1"/>
    </xf>
    <xf numFmtId="171" fontId="64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17" xfId="0" applyFont="1" applyBorder="1" applyAlignment="1">
      <alignment vertical="center" wrapText="1"/>
    </xf>
    <xf numFmtId="172" fontId="64" fillId="0" borderId="17" xfId="0" applyNumberFormat="1" applyFont="1" applyBorder="1" applyAlignment="1">
      <alignment horizontal="center" vertical="center" wrapText="1"/>
    </xf>
    <xf numFmtId="172" fontId="64" fillId="0" borderId="18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top" wrapText="1"/>
    </xf>
    <xf numFmtId="0" fontId="63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5" fillId="0" borderId="0" xfId="0" applyFont="1" applyAlignment="1" applyProtection="1">
      <alignment vertical="center"/>
      <protection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171" fontId="64" fillId="0" borderId="19" xfId="0" applyNumberFormat="1" applyFont="1" applyBorder="1" applyAlignment="1">
      <alignment horizontal="center" vertical="center" wrapText="1"/>
    </xf>
    <xf numFmtId="8" fontId="2" fillId="0" borderId="0" xfId="0" applyNumberFormat="1" applyFont="1" applyBorder="1" applyAlignment="1">
      <alignment horizontal="right" vertical="center"/>
    </xf>
    <xf numFmtId="8" fontId="2" fillId="0" borderId="20" xfId="0" applyNumberFormat="1" applyFont="1" applyBorder="1" applyAlignment="1">
      <alignment horizontal="right" vertical="center"/>
    </xf>
    <xf numFmtId="8" fontId="2" fillId="0" borderId="21" xfId="0" applyNumberFormat="1" applyFont="1" applyBorder="1" applyAlignment="1">
      <alignment horizontal="right" vertical="center"/>
    </xf>
    <xf numFmtId="0" fontId="6" fillId="0" borderId="0" xfId="0" applyFont="1" applyAlignment="1" applyProtection="1">
      <alignment horizontal="right" vertical="center" wrapText="1"/>
      <protection/>
    </xf>
    <xf numFmtId="44" fontId="1" fillId="0" borderId="0" xfId="46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4" fillId="39" borderId="0" xfId="40" applyFont="1" applyFill="1" applyAlignment="1" applyProtection="1">
      <alignment horizontal="left" vertical="center" wrapText="1"/>
      <protection/>
    </xf>
    <xf numFmtId="0" fontId="1" fillId="36" borderId="0" xfId="39" applyFont="1" applyFill="1" applyAlignment="1" applyProtection="1">
      <alignment horizontal="left" vertical="center" wrapText="1"/>
      <protection/>
    </xf>
    <xf numFmtId="0" fontId="1" fillId="31" borderId="0" xfId="54" applyFont="1" applyAlignment="1" applyProtection="1">
      <alignment horizontal="left" vertical="center" wrapText="1"/>
      <protection/>
    </xf>
    <xf numFmtId="0" fontId="1" fillId="16" borderId="0" xfId="0" applyFont="1" applyFill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0" fillId="0" borderId="0" xfId="41" applyFont="1" applyFill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63" fillId="0" borderId="0" xfId="0" applyFont="1" applyAlignment="1">
      <alignment horizontal="center" vertical="center" wrapText="1"/>
    </xf>
    <xf numFmtId="0" fontId="65" fillId="39" borderId="22" xfId="0" applyFont="1" applyFill="1" applyBorder="1" applyAlignment="1">
      <alignment horizontal="center" vertical="top" wrapText="1"/>
    </xf>
    <xf numFmtId="0" fontId="65" fillId="39" borderId="25" xfId="0" applyFont="1" applyFill="1" applyBorder="1" applyAlignment="1">
      <alignment horizontal="center" vertical="top" wrapText="1"/>
    </xf>
    <xf numFmtId="0" fontId="65" fillId="39" borderId="23" xfId="0" applyFont="1" applyFill="1" applyBorder="1" applyAlignment="1">
      <alignment horizontal="center" vertical="top" wrapText="1"/>
    </xf>
    <xf numFmtId="0" fontId="65" fillId="39" borderId="22" xfId="0" applyFont="1" applyFill="1" applyBorder="1" applyAlignment="1">
      <alignment horizontal="center" vertical="center" wrapText="1"/>
    </xf>
    <xf numFmtId="0" fontId="65" fillId="39" borderId="25" xfId="0" applyFont="1" applyFill="1" applyBorder="1" applyAlignment="1">
      <alignment horizontal="center" vertical="center" wrapText="1"/>
    </xf>
    <xf numFmtId="0" fontId="65" fillId="39" borderId="23" xfId="0" applyFont="1" applyFill="1" applyBorder="1" applyAlignment="1">
      <alignment horizontal="center" vertical="center" wrapText="1"/>
    </xf>
    <xf numFmtId="0" fontId="65" fillId="39" borderId="26" xfId="0" applyFont="1" applyFill="1" applyBorder="1" applyAlignment="1">
      <alignment horizontal="center" vertical="center" wrapText="1"/>
    </xf>
    <xf numFmtId="0" fontId="66" fillId="39" borderId="0" xfId="0" applyFont="1" applyFill="1" applyAlignment="1">
      <alignment horizontal="center" vertical="center" wrapText="1"/>
    </xf>
    <xf numFmtId="0" fontId="1" fillId="40" borderId="0" xfId="0" applyFont="1" applyFill="1" applyAlignment="1" applyProtection="1">
      <alignment horizontal="left" vertical="center"/>
      <protection/>
    </xf>
    <xf numFmtId="2" fontId="1" fillId="40" borderId="10" xfId="0" applyNumberFormat="1" applyFont="1" applyFill="1" applyBorder="1" applyAlignment="1" applyProtection="1">
      <alignment horizontal="right" vertical="center" wrapText="1"/>
      <protection/>
    </xf>
    <xf numFmtId="0" fontId="1" fillId="4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40" borderId="0" xfId="0" applyFont="1" applyFill="1" applyAlignment="1" applyProtection="1">
      <alignment vertical="center"/>
      <protection/>
    </xf>
    <xf numFmtId="0" fontId="9" fillId="16" borderId="0" xfId="0" applyFont="1" applyFill="1" applyAlignment="1" applyProtection="1">
      <alignment horizontal="left" vertical="center"/>
      <protection/>
    </xf>
    <xf numFmtId="44" fontId="8" fillId="0" borderId="0" xfId="46" applyFont="1" applyFill="1" applyBorder="1" applyAlignment="1" applyProtection="1">
      <alignment vertical="center"/>
      <protection/>
    </xf>
    <xf numFmtId="0" fontId="40" fillId="0" borderId="0" xfId="0" applyFont="1" applyBorder="1" applyAlignment="1" applyProtection="1">
      <alignment horizontal="center" vertical="center"/>
      <protection/>
    </xf>
    <xf numFmtId="49" fontId="41" fillId="0" borderId="0" xfId="0" applyNumberFormat="1" applyFont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 wrapText="1"/>
      <protection/>
    </xf>
    <xf numFmtId="2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8" fontId="0" fillId="0" borderId="21" xfId="0" applyNumberFormat="1" applyFont="1" applyBorder="1" applyAlignment="1">
      <alignment horizontal="right" vertical="center"/>
    </xf>
    <xf numFmtId="8" fontId="0" fillId="0" borderId="20" xfId="0" applyNumberFormat="1" applyFont="1" applyBorder="1" applyAlignment="1">
      <alignment horizontal="right" vertical="center"/>
    </xf>
    <xf numFmtId="8" fontId="0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8" fontId="9" fillId="0" borderId="11" xfId="0" applyNumberFormat="1" applyFont="1" applyBorder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center"/>
      <protection/>
    </xf>
    <xf numFmtId="44" fontId="9" fillId="0" borderId="0" xfId="46" applyFont="1" applyFill="1" applyAlignment="1" applyProtection="1">
      <alignment vertical="center"/>
      <protection/>
    </xf>
    <xf numFmtId="2" fontId="0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4" fontId="9" fillId="0" borderId="0" xfId="46" applyFont="1" applyFill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educacion.fespugtclm.es/" TargetMode="External" /><Relationship Id="rId3" Type="http://schemas.openxmlformats.org/officeDocument/2006/relationships/hyperlink" Target="https://educacion.fespugtclm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0</xdr:col>
      <xdr:colOff>1438275</xdr:colOff>
      <xdr:row>5</xdr:row>
      <xdr:rowOff>95250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7625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1</xdr:col>
      <xdr:colOff>1162050</xdr:colOff>
      <xdr:row>4</xdr:row>
      <xdr:rowOff>228600</xdr:rowOff>
    </xdr:to>
    <xdr:pic>
      <xdr:nvPicPr>
        <xdr:cNvPr id="1" name="2 Imagen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438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8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46.7109375" style="3" customWidth="1"/>
    <col min="2" max="2" width="6.7109375" style="2" customWidth="1"/>
    <col min="3" max="3" width="8.8515625" style="2" hidden="1" customWidth="1"/>
    <col min="4" max="4" width="10.7109375" style="4" hidden="1" customWidth="1"/>
    <col min="5" max="5" width="18.7109375" style="5" customWidth="1"/>
    <col min="6" max="6" width="19.421875" style="2" customWidth="1"/>
    <col min="7" max="7" width="12.140625" style="2" customWidth="1"/>
    <col min="8" max="10" width="11.421875" style="2" customWidth="1"/>
    <col min="11" max="16384" width="11.421875" style="2" customWidth="1"/>
  </cols>
  <sheetData>
    <row r="1" spans="1:6" s="52" customFormat="1" ht="13.5" customHeight="1">
      <c r="A1" s="81" t="s">
        <v>41</v>
      </c>
      <c r="B1" s="117" t="s">
        <v>85</v>
      </c>
      <c r="C1" s="117"/>
      <c r="D1" s="117"/>
      <c r="E1" s="117"/>
      <c r="F1" s="117"/>
    </row>
    <row r="2" spans="1:6" s="52" customFormat="1" ht="13.5" customHeight="1">
      <c r="A2" s="51"/>
      <c r="B2" s="117"/>
      <c r="C2" s="117"/>
      <c r="D2" s="117"/>
      <c r="E2" s="117"/>
      <c r="F2" s="117"/>
    </row>
    <row r="3" spans="1:6" s="52" customFormat="1" ht="13.5" customHeight="1">
      <c r="A3" s="51"/>
      <c r="B3" s="118" t="s">
        <v>20</v>
      </c>
      <c r="C3" s="118"/>
      <c r="D3" s="118"/>
      <c r="E3" s="118"/>
      <c r="F3" s="118"/>
    </row>
    <row r="4" spans="1:6" s="52" customFormat="1" ht="13.5" customHeight="1">
      <c r="A4" s="51"/>
      <c r="B4" s="119" t="s">
        <v>26</v>
      </c>
      <c r="C4" s="119"/>
      <c r="D4" s="119"/>
      <c r="E4" s="119"/>
      <c r="F4" s="119"/>
    </row>
    <row r="5" spans="1:6" s="52" customFormat="1" ht="13.5" customHeight="1">
      <c r="A5" s="51"/>
      <c r="B5" s="120" t="s">
        <v>13</v>
      </c>
      <c r="C5" s="120"/>
      <c r="D5" s="120"/>
      <c r="E5" s="120"/>
      <c r="F5" s="120"/>
    </row>
    <row r="6" spans="1:6" s="52" customFormat="1" ht="13.5" customHeight="1">
      <c r="A6" s="51"/>
      <c r="B6" s="121" t="s">
        <v>18</v>
      </c>
      <c r="C6" s="121"/>
      <c r="D6" s="121"/>
      <c r="E6" s="121"/>
      <c r="F6" s="121"/>
    </row>
    <row r="7" spans="1:6" s="52" customFormat="1" ht="13.5" customHeight="1">
      <c r="A7" s="51"/>
      <c r="B7" s="140" t="s">
        <v>87</v>
      </c>
      <c r="C7" s="140"/>
      <c r="D7" s="140"/>
      <c r="E7" s="140"/>
      <c r="F7" s="140"/>
    </row>
    <row r="8" spans="1:5" s="52" customFormat="1" ht="13.5" customHeight="1">
      <c r="A8" s="149" t="s">
        <v>27</v>
      </c>
      <c r="B8" s="147" t="s">
        <v>32</v>
      </c>
      <c r="C8" s="26"/>
      <c r="D8" s="21"/>
      <c r="E8" s="40"/>
    </row>
    <row r="9" spans="1:6" ht="24.75" customHeight="1">
      <c r="A9" s="15" t="s">
        <v>7</v>
      </c>
      <c r="B9" s="16"/>
      <c r="C9" s="88"/>
      <c r="D9" s="88"/>
      <c r="E9" s="17" t="s">
        <v>14</v>
      </c>
      <c r="F9" s="17" t="s">
        <v>11</v>
      </c>
    </row>
    <row r="10" spans="1:6" ht="13.5" customHeight="1">
      <c r="A10" s="18" t="s">
        <v>0</v>
      </c>
      <c r="B10" s="19" t="s">
        <v>9</v>
      </c>
      <c r="C10" s="21">
        <v>1040.69</v>
      </c>
      <c r="D10" s="21">
        <v>759</v>
      </c>
      <c r="E10" s="22">
        <f>C10</f>
        <v>1040.69</v>
      </c>
      <c r="F10" s="23">
        <f>D10</f>
        <v>759</v>
      </c>
    </row>
    <row r="11" spans="1:6" ht="13.5" customHeight="1">
      <c r="A11" s="18" t="s">
        <v>1</v>
      </c>
      <c r="B11" s="24">
        <v>0</v>
      </c>
      <c r="C11" s="21">
        <v>37.78</v>
      </c>
      <c r="D11" s="21">
        <v>27.54</v>
      </c>
      <c r="E11" s="22">
        <f>B11*C11</f>
        <v>0</v>
      </c>
      <c r="F11" s="23">
        <f>B11*D11</f>
        <v>0</v>
      </c>
    </row>
    <row r="12" spans="1:6" ht="13.5" customHeight="1">
      <c r="A12" s="18" t="s">
        <v>37</v>
      </c>
      <c r="B12" s="19" t="s">
        <v>9</v>
      </c>
      <c r="C12" s="21">
        <v>513.71</v>
      </c>
      <c r="D12" s="21"/>
      <c r="E12" s="22">
        <f>C12</f>
        <v>513.71</v>
      </c>
      <c r="F12" s="23">
        <f>E12</f>
        <v>513.71</v>
      </c>
    </row>
    <row r="13" spans="1:6" ht="13.5" customHeight="1">
      <c r="A13" s="18" t="s">
        <v>24</v>
      </c>
      <c r="B13" s="19" t="s">
        <v>9</v>
      </c>
      <c r="C13" s="21">
        <v>787.27</v>
      </c>
      <c r="D13" s="21"/>
      <c r="E13" s="22">
        <f>C13</f>
        <v>787.27</v>
      </c>
      <c r="F13" s="23">
        <f>E13</f>
        <v>787.27</v>
      </c>
    </row>
    <row r="14" spans="1:6" ht="13.5" customHeight="1">
      <c r="A14" s="116"/>
      <c r="B14" s="116"/>
      <c r="C14" s="116"/>
      <c r="D14" s="116"/>
      <c r="E14" s="116"/>
      <c r="F14" s="26"/>
    </row>
    <row r="15" spans="1:6" ht="13.5" customHeight="1">
      <c r="A15" s="18" t="s">
        <v>2</v>
      </c>
      <c r="B15" s="27">
        <v>0</v>
      </c>
      <c r="C15" s="21"/>
      <c r="D15" s="112">
        <v>81.95</v>
      </c>
      <c r="E15" s="28">
        <f>(B15*D15)</f>
        <v>0</v>
      </c>
      <c r="F15" s="29">
        <f>E15</f>
        <v>0</v>
      </c>
    </row>
    <row r="16" spans="1:6" ht="13.5" customHeight="1">
      <c r="A16" s="18" t="s">
        <v>3</v>
      </c>
      <c r="B16" s="27">
        <v>0</v>
      </c>
      <c r="C16" s="21"/>
      <c r="D16" s="111">
        <v>76.99</v>
      </c>
      <c r="E16" s="28">
        <f>(B16*D16)</f>
        <v>0</v>
      </c>
      <c r="F16" s="29">
        <f>E16</f>
        <v>0</v>
      </c>
    </row>
    <row r="17" spans="1:6" ht="13.5" customHeight="1">
      <c r="A17" s="18" t="s">
        <v>4</v>
      </c>
      <c r="B17" s="27">
        <v>0</v>
      </c>
      <c r="C17" s="21"/>
      <c r="D17" s="110">
        <v>102.6</v>
      </c>
      <c r="E17" s="28">
        <f>(B17*D17)</f>
        <v>0</v>
      </c>
      <c r="F17" s="29">
        <f>E17</f>
        <v>0</v>
      </c>
    </row>
    <row r="18" spans="1:6" ht="13.5" customHeight="1">
      <c r="A18" s="18" t="s">
        <v>5</v>
      </c>
      <c r="B18" s="27">
        <v>0</v>
      </c>
      <c r="C18" s="21"/>
      <c r="D18" s="111">
        <v>140.39</v>
      </c>
      <c r="E18" s="28">
        <f>(B18*D18)</f>
        <v>0</v>
      </c>
      <c r="F18" s="29">
        <f>E18</f>
        <v>0</v>
      </c>
    </row>
    <row r="19" spans="1:6" ht="13.5" customHeight="1">
      <c r="A19" s="18" t="s">
        <v>6</v>
      </c>
      <c r="B19" s="27">
        <v>0</v>
      </c>
      <c r="C19" s="21"/>
      <c r="D19" s="111">
        <v>53.89</v>
      </c>
      <c r="E19" s="28">
        <f>(B19*D19)</f>
        <v>0</v>
      </c>
      <c r="F19" s="29">
        <f>E19</f>
        <v>0</v>
      </c>
    </row>
    <row r="20" spans="1:6" ht="13.5" customHeight="1">
      <c r="A20" s="18" t="s">
        <v>23</v>
      </c>
      <c r="B20" s="19" t="s">
        <v>9</v>
      </c>
      <c r="C20" s="25"/>
      <c r="D20" s="21"/>
      <c r="E20" s="22">
        <f>SUM(E15:E19)</f>
        <v>0</v>
      </c>
      <c r="F20" s="22">
        <f>SUM(F15:F19)</f>
        <v>0</v>
      </c>
    </row>
    <row r="21" spans="1:7" ht="13.5" customHeight="1">
      <c r="A21" s="18"/>
      <c r="B21" s="30"/>
      <c r="C21" s="25"/>
      <c r="D21" s="21"/>
      <c r="E21" s="31"/>
      <c r="F21" s="31"/>
      <c r="G21" s="1"/>
    </row>
    <row r="22" spans="1:6" ht="13.5" customHeight="1">
      <c r="A22" s="32" t="s">
        <v>25</v>
      </c>
      <c r="B22" s="20"/>
      <c r="C22" s="20"/>
      <c r="D22" s="21"/>
      <c r="E22" s="33"/>
      <c r="F22" s="33"/>
    </row>
    <row r="23" spans="1:7" ht="13.5" customHeight="1">
      <c r="A23" s="18"/>
      <c r="B23" s="20"/>
      <c r="C23" s="20"/>
      <c r="D23" s="21"/>
      <c r="E23" s="34"/>
      <c r="F23" s="35"/>
      <c r="G23" s="1"/>
    </row>
    <row r="24" spans="1:6" ht="13.5" customHeight="1">
      <c r="A24" s="36" t="s">
        <v>21</v>
      </c>
      <c r="B24" s="37"/>
      <c r="C24" s="25"/>
      <c r="D24" s="21"/>
      <c r="E24" s="38">
        <v>0</v>
      </c>
      <c r="F24" s="39">
        <f>E24</f>
        <v>0</v>
      </c>
    </row>
    <row r="25" spans="1:6" ht="13.5" customHeight="1">
      <c r="A25" s="18"/>
      <c r="B25" s="26"/>
      <c r="C25" s="26"/>
      <c r="D25" s="21"/>
      <c r="E25" s="40"/>
      <c r="F25" s="41"/>
    </row>
    <row r="26" spans="1:6" ht="13.5" customHeight="1">
      <c r="A26" s="115" t="s">
        <v>8</v>
      </c>
      <c r="B26" s="115"/>
      <c r="C26" s="115"/>
      <c r="D26" s="115"/>
      <c r="E26" s="43">
        <f>E10+E11+E12+E13+E20+E22+E24</f>
        <v>2341.67</v>
      </c>
      <c r="F26" s="43">
        <f>F10+F11+F12+F13+F20+F22+F24</f>
        <v>2059.98</v>
      </c>
    </row>
    <row r="27" spans="1:6" ht="13.5" customHeight="1">
      <c r="A27" s="42"/>
      <c r="B27" s="42"/>
      <c r="C27" s="42"/>
      <c r="D27" s="42"/>
      <c r="E27" s="44"/>
      <c r="F27" s="44"/>
    </row>
    <row r="28" spans="1:6" ht="13.5" customHeight="1">
      <c r="A28" s="45" t="s">
        <v>17</v>
      </c>
      <c r="B28" s="42"/>
      <c r="C28" s="42"/>
      <c r="D28" s="42"/>
      <c r="E28" s="44"/>
      <c r="F28" s="44"/>
    </row>
    <row r="29" spans="1:6" ht="13.5" customHeight="1">
      <c r="A29" s="46" t="s">
        <v>19</v>
      </c>
      <c r="B29" s="42"/>
      <c r="C29" s="42"/>
      <c r="D29" s="42"/>
      <c r="E29" s="44"/>
      <c r="F29" s="44"/>
    </row>
    <row r="30" spans="1:6" ht="13.5" customHeight="1">
      <c r="A30" s="42" t="s">
        <v>33</v>
      </c>
      <c r="B30" s="47">
        <v>0</v>
      </c>
      <c r="C30" s="48">
        <v>38.56</v>
      </c>
      <c r="D30" s="49"/>
      <c r="E30" s="50">
        <f>B30*C30</f>
        <v>0</v>
      </c>
      <c r="F30" s="50">
        <f>E30</f>
        <v>0</v>
      </c>
    </row>
    <row r="31" spans="1:6" ht="13.5" customHeight="1">
      <c r="A31" s="42" t="s">
        <v>34</v>
      </c>
      <c r="B31" s="47">
        <v>0</v>
      </c>
      <c r="C31" s="48">
        <v>88.07</v>
      </c>
      <c r="D31" s="49"/>
      <c r="E31" s="50">
        <f>B31*C31</f>
        <v>0</v>
      </c>
      <c r="F31" s="50">
        <f>E31</f>
        <v>0</v>
      </c>
    </row>
    <row r="32" spans="1:6" ht="13.5" customHeight="1">
      <c r="A32" s="42" t="s">
        <v>35</v>
      </c>
      <c r="B32" s="47">
        <v>0</v>
      </c>
      <c r="C32" s="48">
        <f>0.04476*(E26+F26/6)</f>
        <v>120.1806</v>
      </c>
      <c r="D32" s="49"/>
      <c r="E32" s="50">
        <f>B32*C32</f>
        <v>0</v>
      </c>
      <c r="F32" s="50">
        <v>0</v>
      </c>
    </row>
    <row r="33" spans="1:6" ht="13.5" customHeight="1">
      <c r="A33" s="42" t="s">
        <v>36</v>
      </c>
      <c r="B33" s="47">
        <v>0</v>
      </c>
      <c r="C33" s="48">
        <f>0.0635*(E26+F26/6)</f>
        <v>170.4975</v>
      </c>
      <c r="D33" s="49"/>
      <c r="E33" s="50">
        <f>B33*C33</f>
        <v>0</v>
      </c>
      <c r="F33" s="50">
        <v>0</v>
      </c>
    </row>
    <row r="34" spans="1:6" ht="13.5" customHeight="1">
      <c r="A34" s="51"/>
      <c r="B34" s="52"/>
      <c r="C34" s="52"/>
      <c r="D34" s="53"/>
      <c r="E34" s="40"/>
      <c r="F34" s="26"/>
    </row>
    <row r="35" spans="1:10" ht="13.5" customHeight="1">
      <c r="A35" s="122" t="s">
        <v>10</v>
      </c>
      <c r="B35" s="123"/>
      <c r="C35" s="52"/>
      <c r="D35" s="53"/>
      <c r="E35" s="56">
        <f>SUM(E30:E33)</f>
        <v>0</v>
      </c>
      <c r="F35" s="57">
        <f>SUM(F30:F33)</f>
        <v>0</v>
      </c>
      <c r="J35" s="9"/>
    </row>
    <row r="36" spans="1:6" ht="13.5" customHeight="1" thickBot="1">
      <c r="A36" s="54"/>
      <c r="B36" s="55"/>
      <c r="C36" s="52"/>
      <c r="D36" s="53"/>
      <c r="E36" s="44"/>
      <c r="F36" s="58"/>
    </row>
    <row r="37" spans="1:6" ht="13.5" customHeight="1" thickBot="1">
      <c r="A37" s="54" t="s">
        <v>16</v>
      </c>
      <c r="B37" s="141">
        <v>0</v>
      </c>
      <c r="C37" s="52"/>
      <c r="D37" s="53"/>
      <c r="E37" s="59">
        <f>E26*B37/100</f>
        <v>0</v>
      </c>
      <c r="F37" s="60">
        <f>F26*B37/100</f>
        <v>0</v>
      </c>
    </row>
    <row r="38" spans="1:6" ht="13.5" customHeight="1" thickBot="1">
      <c r="A38" s="54"/>
      <c r="B38" s="55"/>
      <c r="C38" s="52"/>
      <c r="D38" s="53"/>
      <c r="E38" s="44"/>
      <c r="F38" s="58"/>
    </row>
    <row r="39" spans="1:9" ht="13.5" customHeight="1" thickBot="1">
      <c r="A39" s="113" t="s">
        <v>12</v>
      </c>
      <c r="B39" s="113"/>
      <c r="C39" s="61"/>
      <c r="D39" s="62"/>
      <c r="E39" s="14">
        <f>E26-E35-E37</f>
        <v>2341.67</v>
      </c>
      <c r="F39" s="14">
        <f>F26-F35-F37</f>
        <v>2059.98</v>
      </c>
      <c r="I39" s="9"/>
    </row>
    <row r="40" spans="1:6" ht="13.5" customHeight="1">
      <c r="A40" s="51"/>
      <c r="B40" s="52"/>
      <c r="C40" s="52"/>
      <c r="D40" s="53"/>
      <c r="E40" s="63"/>
      <c r="F40" s="52"/>
    </row>
    <row r="41" spans="1:6" ht="13.5" customHeight="1">
      <c r="A41" s="51"/>
      <c r="B41" s="148" t="s">
        <v>88</v>
      </c>
      <c r="C41" s="52"/>
      <c r="D41" s="53"/>
      <c r="E41" s="63"/>
      <c r="F41" s="52"/>
    </row>
    <row r="42" spans="1:6" ht="13.5" customHeight="1">
      <c r="A42" s="118" t="s">
        <v>20</v>
      </c>
      <c r="B42" s="118"/>
      <c r="C42" s="64"/>
      <c r="D42" s="64"/>
      <c r="E42" s="64"/>
      <c r="F42" s="64"/>
    </row>
    <row r="43" spans="1:8" ht="13.5" customHeight="1">
      <c r="A43" s="119" t="s">
        <v>26</v>
      </c>
      <c r="B43" s="119"/>
      <c r="C43" s="65"/>
      <c r="D43" s="66"/>
      <c r="E43" s="67"/>
      <c r="F43" s="65"/>
      <c r="H43" s="9"/>
    </row>
    <row r="44" spans="1:6" ht="13.5" customHeight="1">
      <c r="A44" s="120" t="s">
        <v>13</v>
      </c>
      <c r="B44" s="120"/>
      <c r="C44" s="65"/>
      <c r="D44" s="66"/>
      <c r="E44" s="67"/>
      <c r="F44" s="65"/>
    </row>
    <row r="45" spans="1:6" ht="13.5" customHeight="1">
      <c r="A45" s="145" t="s">
        <v>18</v>
      </c>
      <c r="B45" s="145"/>
      <c r="C45" s="65"/>
      <c r="D45" s="66"/>
      <c r="E45" s="67"/>
      <c r="F45" s="65"/>
    </row>
    <row r="46" spans="1:6" ht="9.75">
      <c r="A46" s="142" t="s">
        <v>87</v>
      </c>
      <c r="B46" s="142"/>
      <c r="C46" s="7"/>
      <c r="D46" s="7"/>
      <c r="E46" s="7"/>
      <c r="F46" s="7"/>
    </row>
    <row r="47" spans="1:6" ht="13.5" customHeight="1">
      <c r="A47" s="78"/>
      <c r="B47" s="78"/>
      <c r="C47" s="78"/>
      <c r="D47" s="78"/>
      <c r="E47" s="78"/>
      <c r="F47" s="78"/>
    </row>
    <row r="48" spans="1:6" ht="12.75" customHeight="1">
      <c r="A48" s="12"/>
      <c r="C48" s="114"/>
      <c r="D48" s="114"/>
      <c r="E48" s="8"/>
      <c r="F48" s="8"/>
    </row>
  </sheetData>
  <sheetProtection selectLockedCells="1" selectUnlockedCells="1"/>
  <mergeCells count="15">
    <mergeCell ref="A42:B42"/>
    <mergeCell ref="A43:B43"/>
    <mergeCell ref="A44:B44"/>
    <mergeCell ref="A45:B45"/>
    <mergeCell ref="A46:B46"/>
    <mergeCell ref="A39:B39"/>
    <mergeCell ref="C48:D48"/>
    <mergeCell ref="A26:D26"/>
    <mergeCell ref="A14:E14"/>
    <mergeCell ref="B1:F2"/>
    <mergeCell ref="B3:F3"/>
    <mergeCell ref="B4:F4"/>
    <mergeCell ref="B5:F5"/>
    <mergeCell ref="B6:F6"/>
    <mergeCell ref="A35:B35"/>
  </mergeCells>
  <hyperlinks>
    <hyperlink ref="A24" location="'COMPLEMENTOS '!A1" display="COMPLEMETO POR CARGO SINGULAR (Ir a la tabla)"/>
  </hyperlinks>
  <printOptions/>
  <pageMargins left="0.75" right="0.75" top="1" bottom="1" header="0" footer="0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J48"/>
  <sheetViews>
    <sheetView zoomScaleSheetLayoutView="115" zoomScalePageLayoutView="0" workbookViewId="0" topLeftCell="A1">
      <selection activeCell="A8" sqref="A8"/>
    </sheetView>
  </sheetViews>
  <sheetFormatPr defaultColWidth="11.421875" defaultRowHeight="12.75"/>
  <cols>
    <col min="1" max="1" width="46.7109375" style="3" customWidth="1"/>
    <col min="2" max="2" width="6.7109375" style="2" customWidth="1"/>
    <col min="3" max="3" width="6.7109375" style="2" hidden="1" customWidth="1"/>
    <col min="4" max="4" width="10.7109375" style="4" hidden="1" customWidth="1"/>
    <col min="5" max="5" width="18.421875" style="5" customWidth="1"/>
    <col min="6" max="6" width="19.7109375" style="2" customWidth="1"/>
    <col min="7" max="7" width="11.421875" style="2" customWidth="1"/>
    <col min="8" max="9" width="11.421875" style="2" hidden="1" customWidth="1"/>
    <col min="10" max="10" width="0" style="2" hidden="1" customWidth="1"/>
    <col min="11" max="16384" width="11.421875" style="2" customWidth="1"/>
  </cols>
  <sheetData>
    <row r="1" spans="1:6" s="52" customFormat="1" ht="13.5" customHeight="1">
      <c r="A1" s="81" t="str">
        <f>MAESTROS!$A$1</f>
        <v>actualizado julio 2020</v>
      </c>
      <c r="B1" s="117" t="s">
        <v>85</v>
      </c>
      <c r="C1" s="117"/>
      <c r="D1" s="117"/>
      <c r="E1" s="117"/>
      <c r="F1" s="117"/>
    </row>
    <row r="2" spans="1:6" s="52" customFormat="1" ht="13.5" customHeight="1">
      <c r="A2" s="51"/>
      <c r="B2" s="117"/>
      <c r="C2" s="117"/>
      <c r="D2" s="117"/>
      <c r="E2" s="117"/>
      <c r="F2" s="117"/>
    </row>
    <row r="3" spans="1:6" s="52" customFormat="1" ht="13.5" customHeight="1">
      <c r="A3" s="51"/>
      <c r="B3" s="118" t="s">
        <v>20</v>
      </c>
      <c r="C3" s="118"/>
      <c r="D3" s="118"/>
      <c r="E3" s="118"/>
      <c r="F3" s="118"/>
    </row>
    <row r="4" spans="1:6" s="52" customFormat="1" ht="13.5" customHeight="1">
      <c r="A4" s="51"/>
      <c r="B4" s="119" t="s">
        <v>26</v>
      </c>
      <c r="C4" s="119"/>
      <c r="D4" s="119"/>
      <c r="E4" s="119"/>
      <c r="F4" s="119"/>
    </row>
    <row r="5" spans="1:6" s="52" customFormat="1" ht="13.5" customHeight="1">
      <c r="A5" s="51"/>
      <c r="B5" s="120" t="s">
        <v>13</v>
      </c>
      <c r="C5" s="120"/>
      <c r="D5" s="120"/>
      <c r="E5" s="120"/>
      <c r="F5" s="120"/>
    </row>
    <row r="6" spans="1:6" s="52" customFormat="1" ht="13.5" customHeight="1">
      <c r="A6" s="51"/>
      <c r="B6" s="121" t="s">
        <v>18</v>
      </c>
      <c r="C6" s="121"/>
      <c r="D6" s="121"/>
      <c r="E6" s="121"/>
      <c r="F6" s="121"/>
    </row>
    <row r="7" spans="1:6" s="52" customFormat="1" ht="13.5" customHeight="1">
      <c r="A7" s="51"/>
      <c r="B7" s="140" t="s">
        <v>87</v>
      </c>
      <c r="C7" s="140"/>
      <c r="D7" s="140"/>
      <c r="E7" s="140"/>
      <c r="F7" s="140"/>
    </row>
    <row r="8" spans="1:5" s="52" customFormat="1" ht="13.5" customHeight="1">
      <c r="A8" s="149" t="s">
        <v>28</v>
      </c>
      <c r="B8" s="147" t="s">
        <v>32</v>
      </c>
      <c r="C8" s="80"/>
      <c r="D8" s="21"/>
      <c r="E8" s="40"/>
    </row>
    <row r="9" spans="1:6" s="52" customFormat="1" ht="24.75" customHeight="1">
      <c r="A9" s="15" t="s">
        <v>7</v>
      </c>
      <c r="B9" s="16"/>
      <c r="C9" s="88"/>
      <c r="D9" s="88"/>
      <c r="E9" s="17" t="s">
        <v>14</v>
      </c>
      <c r="F9" s="17" t="s">
        <v>11</v>
      </c>
    </row>
    <row r="10" spans="1:6" s="52" customFormat="1" ht="13.5" customHeight="1">
      <c r="A10" s="18" t="s">
        <v>0</v>
      </c>
      <c r="B10" s="19" t="s">
        <v>9</v>
      </c>
      <c r="C10" s="21">
        <v>1040.69</v>
      </c>
      <c r="D10" s="21">
        <v>759</v>
      </c>
      <c r="E10" s="22">
        <f>C10</f>
        <v>1040.69</v>
      </c>
      <c r="F10" s="23">
        <f>D10</f>
        <v>759</v>
      </c>
    </row>
    <row r="11" spans="1:6" s="52" customFormat="1" ht="13.5" customHeight="1">
      <c r="A11" s="18" t="s">
        <v>1</v>
      </c>
      <c r="B11" s="24">
        <v>0</v>
      </c>
      <c r="C11" s="21">
        <v>37.78</v>
      </c>
      <c r="D11" s="21">
        <v>27.54</v>
      </c>
      <c r="E11" s="22">
        <f>C11*B11</f>
        <v>0</v>
      </c>
      <c r="F11" s="23">
        <f>B11*D11</f>
        <v>0</v>
      </c>
    </row>
    <row r="12" spans="1:6" s="52" customFormat="1" ht="13.5" customHeight="1">
      <c r="A12" s="18" t="s">
        <v>38</v>
      </c>
      <c r="B12" s="19" t="s">
        <v>9</v>
      </c>
      <c r="C12" s="21">
        <v>632.6</v>
      </c>
      <c r="D12" s="21"/>
      <c r="E12" s="22">
        <f>C12</f>
        <v>632.6</v>
      </c>
      <c r="F12" s="23">
        <f>E12</f>
        <v>632.6</v>
      </c>
    </row>
    <row r="13" spans="1:6" s="52" customFormat="1" ht="13.5" customHeight="1">
      <c r="A13" s="18" t="s">
        <v>22</v>
      </c>
      <c r="B13" s="19" t="s">
        <v>9</v>
      </c>
      <c r="C13" s="21">
        <v>787.27</v>
      </c>
      <c r="D13" s="21"/>
      <c r="E13" s="22">
        <f>C13</f>
        <v>787.27</v>
      </c>
      <c r="F13" s="23">
        <f>E13</f>
        <v>787.27</v>
      </c>
    </row>
    <row r="14" spans="1:6" s="52" customFormat="1" ht="13.5" customHeight="1">
      <c r="A14" s="116"/>
      <c r="B14" s="116"/>
      <c r="C14" s="116"/>
      <c r="D14" s="116"/>
      <c r="E14" s="116"/>
      <c r="F14" s="26"/>
    </row>
    <row r="15" spans="1:6" s="52" customFormat="1" ht="13.5" customHeight="1">
      <c r="A15" s="18" t="s">
        <v>2</v>
      </c>
      <c r="B15" s="27">
        <v>0</v>
      </c>
      <c r="C15" s="21"/>
      <c r="D15" s="112">
        <v>81.95</v>
      </c>
      <c r="E15" s="28">
        <f>(B15*D15)</f>
        <v>0</v>
      </c>
      <c r="F15" s="29">
        <f>E15</f>
        <v>0</v>
      </c>
    </row>
    <row r="16" spans="1:6" s="52" customFormat="1" ht="13.5" customHeight="1">
      <c r="A16" s="18" t="s">
        <v>3</v>
      </c>
      <c r="B16" s="27">
        <v>0</v>
      </c>
      <c r="C16" s="21"/>
      <c r="D16" s="111">
        <v>76.99</v>
      </c>
      <c r="E16" s="28">
        <f>(B16*D16)</f>
        <v>0</v>
      </c>
      <c r="F16" s="29">
        <f>E16</f>
        <v>0</v>
      </c>
    </row>
    <row r="17" spans="1:6" s="52" customFormat="1" ht="13.5" customHeight="1">
      <c r="A17" s="18" t="s">
        <v>4</v>
      </c>
      <c r="B17" s="27">
        <v>0</v>
      </c>
      <c r="C17" s="21"/>
      <c r="D17" s="110">
        <v>102.6</v>
      </c>
      <c r="E17" s="28">
        <f>(B17*D17)</f>
        <v>0</v>
      </c>
      <c r="F17" s="29">
        <f>E17</f>
        <v>0</v>
      </c>
    </row>
    <row r="18" spans="1:6" s="52" customFormat="1" ht="13.5" customHeight="1">
      <c r="A18" s="18" t="s">
        <v>5</v>
      </c>
      <c r="B18" s="27">
        <v>0</v>
      </c>
      <c r="C18" s="21"/>
      <c r="D18" s="111">
        <v>140.39</v>
      </c>
      <c r="E18" s="28">
        <f>(B18*D18)</f>
        <v>0</v>
      </c>
      <c r="F18" s="29">
        <f>E18</f>
        <v>0</v>
      </c>
    </row>
    <row r="19" spans="1:6" s="52" customFormat="1" ht="13.5" customHeight="1">
      <c r="A19" s="18" t="s">
        <v>6</v>
      </c>
      <c r="B19" s="27">
        <v>0</v>
      </c>
      <c r="C19" s="21"/>
      <c r="D19" s="111">
        <v>53.89</v>
      </c>
      <c r="E19" s="28">
        <f>(B19*D19)</f>
        <v>0</v>
      </c>
      <c r="F19" s="29">
        <f>E19</f>
        <v>0</v>
      </c>
    </row>
    <row r="20" spans="1:6" s="52" customFormat="1" ht="13.5" customHeight="1">
      <c r="A20" s="18" t="s">
        <v>23</v>
      </c>
      <c r="B20" s="19" t="s">
        <v>9</v>
      </c>
      <c r="C20" s="20"/>
      <c r="D20" s="21"/>
      <c r="E20" s="22">
        <f>SUM(E15:E19)</f>
        <v>0</v>
      </c>
      <c r="F20" s="22">
        <f>SUM(F15:F19)</f>
        <v>0</v>
      </c>
    </row>
    <row r="21" spans="1:7" s="52" customFormat="1" ht="13.5" customHeight="1">
      <c r="A21" s="18"/>
      <c r="B21" s="30"/>
      <c r="C21" s="84"/>
      <c r="D21" s="21"/>
      <c r="E21" s="31"/>
      <c r="F21" s="31"/>
      <c r="G21" s="26"/>
    </row>
    <row r="22" spans="1:6" s="52" customFormat="1" ht="13.5" customHeight="1">
      <c r="A22" s="32" t="s">
        <v>25</v>
      </c>
      <c r="B22" s="20"/>
      <c r="C22" s="20"/>
      <c r="D22" s="21"/>
      <c r="E22" s="33"/>
      <c r="F22" s="68"/>
    </row>
    <row r="23" spans="1:7" s="52" customFormat="1" ht="13.5" customHeight="1">
      <c r="A23" s="18"/>
      <c r="B23" s="20"/>
      <c r="C23" s="20"/>
      <c r="D23" s="21"/>
      <c r="E23" s="34"/>
      <c r="F23" s="35"/>
      <c r="G23" s="26"/>
    </row>
    <row r="24" spans="1:7" s="52" customFormat="1" ht="13.5" customHeight="1">
      <c r="A24" s="36" t="s">
        <v>21</v>
      </c>
      <c r="B24" s="37"/>
      <c r="C24" s="37"/>
      <c r="D24" s="21"/>
      <c r="E24" s="38">
        <v>0</v>
      </c>
      <c r="F24" s="39">
        <f>E24</f>
        <v>0</v>
      </c>
      <c r="G24" s="69"/>
    </row>
    <row r="25" spans="1:6" s="52" customFormat="1" ht="13.5" customHeight="1">
      <c r="A25" s="18"/>
      <c r="B25" s="26"/>
      <c r="C25" s="26"/>
      <c r="D25" s="21"/>
      <c r="E25" s="40"/>
      <c r="F25" s="41"/>
    </row>
    <row r="26" spans="1:6" s="52" customFormat="1" ht="13.5" customHeight="1">
      <c r="A26" s="115" t="s">
        <v>8</v>
      </c>
      <c r="B26" s="115"/>
      <c r="C26" s="115"/>
      <c r="D26" s="115"/>
      <c r="E26" s="43">
        <f>E10+E11+E12+E13+E20+E22+E24</f>
        <v>2460.56</v>
      </c>
      <c r="F26" s="43">
        <f>F10+F11+F12+F13+F20+F22+F24</f>
        <v>2178.87</v>
      </c>
    </row>
    <row r="27" spans="1:6" s="52" customFormat="1" ht="13.5" customHeight="1">
      <c r="A27" s="42"/>
      <c r="B27" s="42"/>
      <c r="C27" s="42"/>
      <c r="D27" s="42"/>
      <c r="E27" s="44"/>
      <c r="F27" s="44"/>
    </row>
    <row r="28" spans="1:6" s="52" customFormat="1" ht="13.5" customHeight="1">
      <c r="A28" s="45" t="s">
        <v>17</v>
      </c>
      <c r="B28" s="42"/>
      <c r="C28" s="42"/>
      <c r="D28" s="42"/>
      <c r="E28" s="44"/>
      <c r="F28" s="44"/>
    </row>
    <row r="29" spans="1:6" s="52" customFormat="1" ht="13.5" customHeight="1">
      <c r="A29" s="46" t="s">
        <v>19</v>
      </c>
      <c r="B29" s="42"/>
      <c r="C29" s="42"/>
      <c r="D29" s="42"/>
      <c r="E29" s="44"/>
      <c r="F29" s="44"/>
    </row>
    <row r="30" spans="1:6" s="52" customFormat="1" ht="13.5" customHeight="1">
      <c r="A30" s="42" t="s">
        <v>33</v>
      </c>
      <c r="B30" s="47">
        <v>0</v>
      </c>
      <c r="C30" s="48">
        <v>38.56</v>
      </c>
      <c r="D30" s="49"/>
      <c r="E30" s="50">
        <f>B30*C30</f>
        <v>0</v>
      </c>
      <c r="F30" s="50">
        <f>E30</f>
        <v>0</v>
      </c>
    </row>
    <row r="31" spans="1:6" s="52" customFormat="1" ht="13.5" customHeight="1">
      <c r="A31" s="42" t="s">
        <v>34</v>
      </c>
      <c r="B31" s="47">
        <v>0</v>
      </c>
      <c r="C31" s="48">
        <v>88.07</v>
      </c>
      <c r="D31" s="49"/>
      <c r="E31" s="50">
        <f>B31*C31</f>
        <v>0</v>
      </c>
      <c r="F31" s="50">
        <f>E31</f>
        <v>0</v>
      </c>
    </row>
    <row r="32" spans="1:6" s="52" customFormat="1" ht="13.5" customHeight="1">
      <c r="A32" s="42" t="s">
        <v>35</v>
      </c>
      <c r="B32" s="47">
        <v>0</v>
      </c>
      <c r="C32" s="48">
        <f>0.04476*(E26+F26/6)</f>
        <v>126.3890358</v>
      </c>
      <c r="D32" s="49"/>
      <c r="E32" s="50">
        <f>B32*C32</f>
        <v>0</v>
      </c>
      <c r="F32" s="50">
        <v>0</v>
      </c>
    </row>
    <row r="33" spans="1:6" s="52" customFormat="1" ht="13.5" customHeight="1">
      <c r="A33" s="42" t="s">
        <v>36</v>
      </c>
      <c r="B33" s="47">
        <v>0</v>
      </c>
      <c r="C33" s="48">
        <f>0.0635*(E26+F26/6)</f>
        <v>179.30526749999999</v>
      </c>
      <c r="D33" s="49"/>
      <c r="E33" s="50">
        <f>B33*C33</f>
        <v>0</v>
      </c>
      <c r="F33" s="50">
        <v>0</v>
      </c>
    </row>
    <row r="34" spans="1:6" s="52" customFormat="1" ht="13.5" customHeight="1">
      <c r="A34" s="51"/>
      <c r="D34" s="53"/>
      <c r="E34" s="40"/>
      <c r="F34" s="26"/>
    </row>
    <row r="35" spans="1:6" s="52" customFormat="1" ht="13.5" customHeight="1">
      <c r="A35" s="122" t="s">
        <v>10</v>
      </c>
      <c r="B35" s="122"/>
      <c r="C35" s="54"/>
      <c r="D35" s="53"/>
      <c r="E35" s="56">
        <f>SUM(E30:E33)</f>
        <v>0</v>
      </c>
      <c r="F35" s="56">
        <f>SUM(F30:F33)</f>
        <v>0</v>
      </c>
    </row>
    <row r="36" spans="1:10" s="52" customFormat="1" ht="13.5" customHeight="1" thickBot="1">
      <c r="A36" s="54"/>
      <c r="B36" s="70"/>
      <c r="C36" s="70"/>
      <c r="D36" s="66"/>
      <c r="E36" s="44"/>
      <c r="F36" s="58"/>
      <c r="J36" s="71">
        <f>E39*12+F39*2</f>
        <v>33884.46</v>
      </c>
    </row>
    <row r="37" spans="1:6" s="52" customFormat="1" ht="13.5" customHeight="1" thickBot="1">
      <c r="A37" s="54" t="s">
        <v>15</v>
      </c>
      <c r="B37" s="141">
        <v>0</v>
      </c>
      <c r="C37" s="85"/>
      <c r="D37" s="53"/>
      <c r="E37" s="59">
        <f>E26*B37/100</f>
        <v>0</v>
      </c>
      <c r="F37" s="60">
        <f>F26*B37/100</f>
        <v>0</v>
      </c>
    </row>
    <row r="38" spans="1:6" s="52" customFormat="1" ht="13.5" customHeight="1" thickBot="1">
      <c r="A38" s="54"/>
      <c r="B38" s="55"/>
      <c r="C38" s="55"/>
      <c r="D38" s="53"/>
      <c r="E38" s="44"/>
      <c r="F38" s="58"/>
    </row>
    <row r="39" spans="1:9" s="52" customFormat="1" ht="13.5" customHeight="1" thickBot="1">
      <c r="A39" s="113" t="s">
        <v>12</v>
      </c>
      <c r="B39" s="113"/>
      <c r="C39" s="83"/>
      <c r="D39" s="62"/>
      <c r="E39" s="14">
        <f>E26-E35-E37</f>
        <v>2460.56</v>
      </c>
      <c r="F39" s="14">
        <f>F26-F35-F37</f>
        <v>2178.87</v>
      </c>
      <c r="I39" s="71">
        <f>E26*0.2101+E35</f>
        <v>516.963656</v>
      </c>
    </row>
    <row r="40" spans="1:5" s="52" customFormat="1" ht="13.5" customHeight="1">
      <c r="A40" s="51"/>
      <c r="D40" s="53"/>
      <c r="E40" s="63"/>
    </row>
    <row r="41" spans="1:5" s="52" customFormat="1" ht="13.5" customHeight="1">
      <c r="A41" s="51"/>
      <c r="B41" s="148" t="s">
        <v>88</v>
      </c>
      <c r="D41" s="53"/>
      <c r="E41" s="63"/>
    </row>
    <row r="42" spans="1:6" s="52" customFormat="1" ht="13.5" customHeight="1">
      <c r="A42" s="118" t="s">
        <v>20</v>
      </c>
      <c r="B42" s="118"/>
      <c r="D42" s="64"/>
      <c r="E42" s="64"/>
      <c r="F42" s="64"/>
    </row>
    <row r="43" spans="1:8" s="52" customFormat="1" ht="13.5" customHeight="1">
      <c r="A43" s="119" t="s">
        <v>26</v>
      </c>
      <c r="B43" s="119"/>
      <c r="D43" s="66"/>
      <c r="E43" s="67"/>
      <c r="F43" s="65"/>
      <c r="H43" s="71">
        <f>E26-I39</f>
        <v>1943.596344</v>
      </c>
    </row>
    <row r="44" spans="1:7" s="52" customFormat="1" ht="13.5" customHeight="1">
      <c r="A44" s="120" t="s">
        <v>13</v>
      </c>
      <c r="B44" s="120"/>
      <c r="D44" s="66"/>
      <c r="E44" s="67"/>
      <c r="F44" s="67"/>
      <c r="G44" s="65"/>
    </row>
    <row r="45" spans="1:7" s="52" customFormat="1" ht="13.5" customHeight="1">
      <c r="A45" s="145" t="s">
        <v>18</v>
      </c>
      <c r="B45" s="145"/>
      <c r="D45" s="66"/>
      <c r="E45" s="67"/>
      <c r="F45" s="67"/>
      <c r="G45" s="65"/>
    </row>
    <row r="46" spans="1:6" ht="18" customHeight="1">
      <c r="A46" s="142" t="s">
        <v>87</v>
      </c>
      <c r="B46" s="142"/>
      <c r="D46" s="7"/>
      <c r="E46" s="7"/>
      <c r="F46" s="7"/>
    </row>
    <row r="47" spans="1:6" ht="27" customHeight="1">
      <c r="A47" s="124"/>
      <c r="B47" s="124"/>
      <c r="C47" s="124"/>
      <c r="D47" s="124"/>
      <c r="E47" s="124"/>
      <c r="F47" s="124"/>
    </row>
    <row r="48" spans="1:6" ht="12.75" customHeight="1">
      <c r="A48" s="2"/>
      <c r="D48" s="86"/>
      <c r="E48" s="8"/>
      <c r="F48" s="8"/>
    </row>
  </sheetData>
  <sheetProtection/>
  <mergeCells count="15">
    <mergeCell ref="A42:B42"/>
    <mergeCell ref="A43:B43"/>
    <mergeCell ref="A44:B44"/>
    <mergeCell ref="A45:B45"/>
    <mergeCell ref="A46:B46"/>
    <mergeCell ref="A14:E14"/>
    <mergeCell ref="A26:D26"/>
    <mergeCell ref="A35:B35"/>
    <mergeCell ref="A39:B39"/>
    <mergeCell ref="A47:F47"/>
    <mergeCell ref="B1:F2"/>
    <mergeCell ref="B3:F3"/>
    <mergeCell ref="B4:F4"/>
    <mergeCell ref="B5:F5"/>
    <mergeCell ref="B6:F6"/>
  </mergeCells>
  <hyperlinks>
    <hyperlink ref="A24" location="'COMPLEMENTOS '!A1" display="COMPLEMETO POR CARGO SINGULAR (Ir a la tabla)"/>
  </hyperlinks>
  <printOptions/>
  <pageMargins left="0.75" right="0.75" top="1" bottom="1" header="0" footer="0"/>
  <pageSetup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8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46.7109375" style="3" customWidth="1"/>
    <col min="2" max="2" width="6.7109375" style="2" customWidth="1"/>
    <col min="3" max="4" width="8.57421875" style="163" hidden="1" customWidth="1"/>
    <col min="5" max="5" width="18.7109375" style="5" customWidth="1"/>
    <col min="6" max="6" width="19.28125" style="2" customWidth="1"/>
    <col min="7" max="7" width="11.421875" style="2" customWidth="1"/>
    <col min="8" max="9" width="11.421875" style="2" hidden="1" customWidth="1"/>
    <col min="10" max="10" width="0" style="2" hidden="1" customWidth="1"/>
    <col min="11" max="16384" width="11.421875" style="2" customWidth="1"/>
  </cols>
  <sheetData>
    <row r="1" spans="1:6" s="52" customFormat="1" ht="13.5" customHeight="1">
      <c r="A1" s="81" t="str">
        <f>MAESTROS!$A$1</f>
        <v>actualizado julio 2020</v>
      </c>
      <c r="B1" s="117" t="s">
        <v>85</v>
      </c>
      <c r="C1" s="117"/>
      <c r="D1" s="117"/>
      <c r="E1" s="117"/>
      <c r="F1" s="117"/>
    </row>
    <row r="2" spans="1:6" s="52" customFormat="1" ht="13.5" customHeight="1">
      <c r="A2" s="51"/>
      <c r="B2" s="117"/>
      <c r="C2" s="117"/>
      <c r="D2" s="117"/>
      <c r="E2" s="117"/>
      <c r="F2" s="117"/>
    </row>
    <row r="3" spans="1:6" s="52" customFormat="1" ht="13.5" customHeight="1">
      <c r="A3" s="51"/>
      <c r="B3" s="118" t="s">
        <v>20</v>
      </c>
      <c r="C3" s="118"/>
      <c r="D3" s="118"/>
      <c r="E3" s="118"/>
      <c r="F3" s="118"/>
    </row>
    <row r="4" spans="1:6" s="52" customFormat="1" ht="13.5" customHeight="1">
      <c r="A4" s="51"/>
      <c r="B4" s="119" t="s">
        <v>26</v>
      </c>
      <c r="C4" s="119"/>
      <c r="D4" s="119"/>
      <c r="E4" s="119"/>
      <c r="F4" s="119"/>
    </row>
    <row r="5" spans="1:6" s="52" customFormat="1" ht="13.5" customHeight="1">
      <c r="A5" s="51"/>
      <c r="B5" s="120" t="s">
        <v>13</v>
      </c>
      <c r="C5" s="120"/>
      <c r="D5" s="120"/>
      <c r="E5" s="120"/>
      <c r="F5" s="120"/>
    </row>
    <row r="6" spans="1:6" s="52" customFormat="1" ht="13.5" customHeight="1">
      <c r="A6" s="51"/>
      <c r="B6" s="121" t="s">
        <v>18</v>
      </c>
      <c r="C6" s="121"/>
      <c r="D6" s="121"/>
      <c r="E6" s="121"/>
      <c r="F6" s="121"/>
    </row>
    <row r="7" spans="1:6" s="52" customFormat="1" ht="13.5" customHeight="1">
      <c r="A7" s="51"/>
      <c r="B7" s="142" t="s">
        <v>87</v>
      </c>
      <c r="C7" s="142"/>
      <c r="D7" s="142"/>
      <c r="E7" s="142"/>
      <c r="F7" s="142"/>
    </row>
    <row r="8" spans="1:5" s="52" customFormat="1" ht="13.5" customHeight="1">
      <c r="A8" s="149" t="s">
        <v>29</v>
      </c>
      <c r="B8" s="147" t="s">
        <v>32</v>
      </c>
      <c r="C8" s="150"/>
      <c r="D8" s="150"/>
      <c r="E8" s="40"/>
    </row>
    <row r="9" spans="1:6" ht="24.75" customHeight="1">
      <c r="A9" s="15" t="s">
        <v>7</v>
      </c>
      <c r="B9" s="16"/>
      <c r="C9" s="151"/>
      <c r="D9" s="151"/>
      <c r="E9" s="17" t="s">
        <v>14</v>
      </c>
      <c r="F9" s="17" t="s">
        <v>11</v>
      </c>
    </row>
    <row r="10" spans="1:6" ht="13.5" customHeight="1">
      <c r="A10" s="18" t="s">
        <v>0</v>
      </c>
      <c r="B10" s="19" t="s">
        <v>9</v>
      </c>
      <c r="C10" s="150">
        <v>1203.56</v>
      </c>
      <c r="D10" s="150">
        <v>742</v>
      </c>
      <c r="E10" s="22">
        <f>C10</f>
        <v>1203.56</v>
      </c>
      <c r="F10" s="23">
        <f>D10</f>
        <v>742</v>
      </c>
    </row>
    <row r="11" spans="1:6" ht="13.5" customHeight="1">
      <c r="A11" s="18" t="s">
        <v>1</v>
      </c>
      <c r="B11" s="24">
        <v>0</v>
      </c>
      <c r="C11" s="150">
        <v>46.32</v>
      </c>
      <c r="D11" s="150">
        <v>28.59</v>
      </c>
      <c r="E11" s="22">
        <f>(B11*C11)</f>
        <v>0</v>
      </c>
      <c r="F11" s="23">
        <f>B11*D11</f>
        <v>0</v>
      </c>
    </row>
    <row r="12" spans="1:6" ht="13.5" customHeight="1">
      <c r="A12" s="18" t="s">
        <v>38</v>
      </c>
      <c r="B12" s="19" t="s">
        <v>9</v>
      </c>
      <c r="C12" s="150">
        <v>632.6</v>
      </c>
      <c r="D12" s="150"/>
      <c r="E12" s="22">
        <f>C12</f>
        <v>632.6</v>
      </c>
      <c r="F12" s="23">
        <f>E12</f>
        <v>632.6</v>
      </c>
    </row>
    <row r="13" spans="1:6" ht="13.5" customHeight="1">
      <c r="A13" s="18" t="s">
        <v>22</v>
      </c>
      <c r="B13" s="19" t="s">
        <v>9</v>
      </c>
      <c r="C13" s="150">
        <v>787.27</v>
      </c>
      <c r="D13" s="150"/>
      <c r="E13" s="22">
        <f>C13</f>
        <v>787.27</v>
      </c>
      <c r="F13" s="23">
        <f>E13</f>
        <v>787.27</v>
      </c>
    </row>
    <row r="14" spans="1:6" ht="13.5" customHeight="1">
      <c r="A14" s="116"/>
      <c r="B14" s="116"/>
      <c r="C14" s="116"/>
      <c r="D14" s="116"/>
      <c r="E14" s="116"/>
      <c r="F14" s="26"/>
    </row>
    <row r="15" spans="1:6" ht="13.5" customHeight="1">
      <c r="A15" s="18" t="s">
        <v>2</v>
      </c>
      <c r="B15" s="27">
        <v>0</v>
      </c>
      <c r="C15" s="152">
        <v>81.95</v>
      </c>
      <c r="D15" s="150"/>
      <c r="E15" s="72">
        <f>(B15*C15)</f>
        <v>0</v>
      </c>
      <c r="F15" s="73">
        <f>E15</f>
        <v>0</v>
      </c>
    </row>
    <row r="16" spans="1:6" ht="13.5" customHeight="1">
      <c r="A16" s="18" t="s">
        <v>3</v>
      </c>
      <c r="B16" s="27">
        <v>0</v>
      </c>
      <c r="C16" s="153">
        <v>76.99</v>
      </c>
      <c r="D16" s="150"/>
      <c r="E16" s="72">
        <f>(B16*C16)</f>
        <v>0</v>
      </c>
      <c r="F16" s="73">
        <f>E16</f>
        <v>0</v>
      </c>
    </row>
    <row r="17" spans="1:6" ht="13.5" customHeight="1">
      <c r="A17" s="18" t="s">
        <v>4</v>
      </c>
      <c r="B17" s="27">
        <v>0</v>
      </c>
      <c r="C17" s="154">
        <v>102.6</v>
      </c>
      <c r="D17" s="150"/>
      <c r="E17" s="72">
        <f>(B17*C17)</f>
        <v>0</v>
      </c>
      <c r="F17" s="73">
        <f>E17</f>
        <v>0</v>
      </c>
    </row>
    <row r="18" spans="1:6" ht="13.5" customHeight="1">
      <c r="A18" s="18" t="s">
        <v>5</v>
      </c>
      <c r="B18" s="27">
        <v>0</v>
      </c>
      <c r="C18" s="153">
        <v>140.39</v>
      </c>
      <c r="D18" s="150"/>
      <c r="E18" s="72">
        <f>(B18*C18)</f>
        <v>0</v>
      </c>
      <c r="F18" s="73">
        <f>E18</f>
        <v>0</v>
      </c>
    </row>
    <row r="19" spans="1:6" ht="13.5" customHeight="1">
      <c r="A19" s="18" t="s">
        <v>6</v>
      </c>
      <c r="B19" s="27">
        <v>0</v>
      </c>
      <c r="C19" s="153">
        <v>53.89</v>
      </c>
      <c r="D19" s="150"/>
      <c r="E19" s="72">
        <f>(B19*C19)</f>
        <v>0</v>
      </c>
      <c r="F19" s="73">
        <f>E19</f>
        <v>0</v>
      </c>
    </row>
    <row r="20" spans="1:6" ht="13.5" customHeight="1">
      <c r="A20" s="18" t="s">
        <v>23</v>
      </c>
      <c r="B20" s="19" t="s">
        <v>9</v>
      </c>
      <c r="C20" s="150"/>
      <c r="D20" s="150"/>
      <c r="E20" s="22">
        <f>SUM(E15:E19)</f>
        <v>0</v>
      </c>
      <c r="F20" s="22">
        <f>SUM(F15:F19)</f>
        <v>0</v>
      </c>
    </row>
    <row r="21" spans="1:7" ht="13.5" customHeight="1">
      <c r="A21" s="18"/>
      <c r="B21" s="30"/>
      <c r="C21" s="150"/>
      <c r="D21" s="150"/>
      <c r="E21" s="31"/>
      <c r="F21" s="74"/>
      <c r="G21" s="1"/>
    </row>
    <row r="22" spans="1:6" ht="13.5" customHeight="1">
      <c r="A22" s="32" t="s">
        <v>25</v>
      </c>
      <c r="B22" s="20"/>
      <c r="C22" s="150"/>
      <c r="D22" s="150"/>
      <c r="E22" s="33"/>
      <c r="F22" s="68"/>
    </row>
    <row r="23" spans="1:7" ht="13.5" customHeight="1">
      <c r="A23" s="18"/>
      <c r="B23" s="20"/>
      <c r="C23" s="150"/>
      <c r="D23" s="150"/>
      <c r="E23" s="34"/>
      <c r="F23" s="35"/>
      <c r="G23" s="1"/>
    </row>
    <row r="24" spans="1:7" ht="13.5" customHeight="1">
      <c r="A24" s="36" t="s">
        <v>21</v>
      </c>
      <c r="B24" s="37"/>
      <c r="C24" s="150"/>
      <c r="D24" s="150"/>
      <c r="E24" s="38">
        <v>0</v>
      </c>
      <c r="F24" s="39">
        <f>E24</f>
        <v>0</v>
      </c>
      <c r="G24" s="10"/>
    </row>
    <row r="25" spans="1:6" ht="13.5" customHeight="1">
      <c r="A25" s="18"/>
      <c r="B25" s="26"/>
      <c r="C25" s="150"/>
      <c r="D25" s="150"/>
      <c r="E25" s="40"/>
      <c r="F25" s="41"/>
    </row>
    <row r="26" spans="1:6" ht="13.5" customHeight="1">
      <c r="A26" s="115" t="s">
        <v>8</v>
      </c>
      <c r="B26" s="115"/>
      <c r="C26" s="115"/>
      <c r="D26" s="115"/>
      <c r="E26" s="43">
        <f>E10+E11+E12+E13+E20+E22+E24</f>
        <v>2623.43</v>
      </c>
      <c r="F26" s="43">
        <f>F10+F11+F12+F13+F20+F22+F24</f>
        <v>2161.87</v>
      </c>
    </row>
    <row r="27" spans="1:6" ht="13.5" customHeight="1">
      <c r="A27" s="42"/>
      <c r="B27" s="42"/>
      <c r="C27" s="155"/>
      <c r="D27" s="155"/>
      <c r="E27" s="44"/>
      <c r="F27" s="44"/>
    </row>
    <row r="28" spans="1:6" ht="13.5" customHeight="1">
      <c r="A28" s="45" t="s">
        <v>17</v>
      </c>
      <c r="B28" s="42"/>
      <c r="C28" s="155"/>
      <c r="D28" s="155"/>
      <c r="E28" s="44"/>
      <c r="F28" s="44"/>
    </row>
    <row r="29" spans="1:6" ht="13.5" customHeight="1">
      <c r="A29" s="46" t="s">
        <v>19</v>
      </c>
      <c r="B29" s="42"/>
      <c r="C29" s="155"/>
      <c r="D29" s="155"/>
      <c r="E29" s="44"/>
      <c r="F29" s="44"/>
    </row>
    <row r="30" spans="1:10" ht="13.5" customHeight="1">
      <c r="A30" s="42" t="s">
        <v>33</v>
      </c>
      <c r="B30" s="47">
        <v>0</v>
      </c>
      <c r="C30" s="156"/>
      <c r="D30" s="157">
        <v>48.99</v>
      </c>
      <c r="E30" s="50">
        <f>B30*D30</f>
        <v>0</v>
      </c>
      <c r="F30" s="50">
        <f>E30</f>
        <v>0</v>
      </c>
      <c r="J30" s="9">
        <f>E39*12+F39*2</f>
        <v>35804.899999999994</v>
      </c>
    </row>
    <row r="31" spans="1:6" ht="13.5" customHeight="1">
      <c r="A31" s="42" t="s">
        <v>34</v>
      </c>
      <c r="B31" s="47">
        <v>0</v>
      </c>
      <c r="C31" s="156"/>
      <c r="D31" s="157">
        <v>111.9</v>
      </c>
      <c r="E31" s="50">
        <f>B31*D31</f>
        <v>0</v>
      </c>
      <c r="F31" s="50">
        <f>E31</f>
        <v>0</v>
      </c>
    </row>
    <row r="32" spans="1:6" ht="13.5" customHeight="1">
      <c r="A32" s="42" t="s">
        <v>35</v>
      </c>
      <c r="B32" s="47">
        <v>0</v>
      </c>
      <c r="C32" s="156"/>
      <c r="D32" s="157">
        <f>0.04476*(E26+F26/6)</f>
        <v>133.55227699999998</v>
      </c>
      <c r="E32" s="50">
        <f>B32*D32</f>
        <v>0</v>
      </c>
      <c r="F32" s="50">
        <v>0</v>
      </c>
    </row>
    <row r="33" spans="1:6" ht="13.5" customHeight="1">
      <c r="A33" s="42" t="s">
        <v>36</v>
      </c>
      <c r="B33" s="47">
        <v>0</v>
      </c>
      <c r="C33" s="156"/>
      <c r="D33" s="157">
        <f>0.0635*(E26+F26/6)</f>
        <v>189.46759583333332</v>
      </c>
      <c r="E33" s="50">
        <f>B33*D33</f>
        <v>0</v>
      </c>
      <c r="F33" s="50">
        <v>0</v>
      </c>
    </row>
    <row r="34" spans="1:6" ht="13.5" customHeight="1">
      <c r="A34" s="51"/>
      <c r="B34" s="52"/>
      <c r="C34" s="158"/>
      <c r="D34" s="158"/>
      <c r="E34" s="40"/>
      <c r="F34" s="26"/>
    </row>
    <row r="35" spans="1:6" ht="13.5" customHeight="1">
      <c r="A35" s="122" t="s">
        <v>10</v>
      </c>
      <c r="B35" s="123"/>
      <c r="C35" s="158"/>
      <c r="D35" s="158"/>
      <c r="E35" s="56">
        <f>SUM(E30:E33)</f>
        <v>0</v>
      </c>
      <c r="F35" s="56">
        <f>SUM(F30:F33)</f>
        <v>0</v>
      </c>
    </row>
    <row r="36" spans="1:6" ht="13.5" customHeight="1" thickBot="1">
      <c r="A36" s="54"/>
      <c r="B36" s="55"/>
      <c r="C36" s="158"/>
      <c r="D36" s="158"/>
      <c r="E36" s="44"/>
      <c r="F36" s="58"/>
    </row>
    <row r="37" spans="1:6" ht="13.5" customHeight="1" thickBot="1">
      <c r="A37" s="54" t="s">
        <v>15</v>
      </c>
      <c r="B37" s="141">
        <v>0</v>
      </c>
      <c r="C37" s="158"/>
      <c r="D37" s="158"/>
      <c r="E37" s="59">
        <f>E26*B37/100</f>
        <v>0</v>
      </c>
      <c r="F37" s="60">
        <f>F26*B37/100</f>
        <v>0</v>
      </c>
    </row>
    <row r="38" spans="1:6" ht="13.5" customHeight="1" thickBot="1">
      <c r="A38" s="54"/>
      <c r="B38" s="55"/>
      <c r="C38" s="158"/>
      <c r="D38" s="158"/>
      <c r="E38" s="44"/>
      <c r="F38" s="58"/>
    </row>
    <row r="39" spans="1:9" ht="13.5" customHeight="1" thickBot="1">
      <c r="A39" s="113" t="s">
        <v>12</v>
      </c>
      <c r="B39" s="113"/>
      <c r="C39" s="158"/>
      <c r="D39" s="158"/>
      <c r="E39" s="14">
        <f>E26-E35-E37</f>
        <v>2623.43</v>
      </c>
      <c r="F39" s="14">
        <f>F26-F35-F37</f>
        <v>2161.87</v>
      </c>
      <c r="I39" s="9">
        <f>E26*0.2101+E35</f>
        <v>551.182643</v>
      </c>
    </row>
    <row r="40" spans="1:6" ht="13.5" customHeight="1">
      <c r="A40" s="51"/>
      <c r="B40" s="52"/>
      <c r="C40" s="158"/>
      <c r="D40" s="158"/>
      <c r="E40" s="63"/>
      <c r="F40" s="52"/>
    </row>
    <row r="41" spans="1:6" ht="13.5" customHeight="1">
      <c r="A41" s="51"/>
      <c r="B41" s="148" t="s">
        <v>88</v>
      </c>
      <c r="C41" s="158"/>
      <c r="D41" s="158"/>
      <c r="E41" s="63"/>
      <c r="F41" s="52"/>
    </row>
    <row r="42" spans="1:6" ht="14.25" customHeight="1">
      <c r="A42" s="118" t="s">
        <v>20</v>
      </c>
      <c r="B42" s="118"/>
      <c r="C42" s="159"/>
      <c r="D42" s="159"/>
      <c r="E42" s="64"/>
      <c r="F42" s="64"/>
    </row>
    <row r="43" spans="1:8" ht="14.25" customHeight="1">
      <c r="A43" s="119" t="s">
        <v>26</v>
      </c>
      <c r="B43" s="119"/>
      <c r="C43" s="160"/>
      <c r="D43" s="160"/>
      <c r="E43" s="67"/>
      <c r="F43" s="65"/>
      <c r="H43" s="9">
        <f>E26-I39</f>
        <v>2072.2473569999997</v>
      </c>
    </row>
    <row r="44" spans="1:7" ht="14.25" customHeight="1">
      <c r="A44" s="120" t="s">
        <v>13</v>
      </c>
      <c r="B44" s="120"/>
      <c r="C44" s="160"/>
      <c r="D44" s="160"/>
      <c r="E44" s="67"/>
      <c r="F44" s="67"/>
      <c r="G44" s="6"/>
    </row>
    <row r="45" spans="1:7" ht="14.25" customHeight="1">
      <c r="A45" s="145" t="s">
        <v>18</v>
      </c>
      <c r="B45" s="145"/>
      <c r="C45" s="160"/>
      <c r="D45" s="160"/>
      <c r="E45" s="67"/>
      <c r="F45" s="67"/>
      <c r="G45" s="6"/>
    </row>
    <row r="46" spans="1:6" ht="14.25" customHeight="1">
      <c r="A46" s="142" t="s">
        <v>87</v>
      </c>
      <c r="B46" s="142"/>
      <c r="C46" s="161"/>
      <c r="D46" s="161"/>
      <c r="E46" s="143"/>
      <c r="F46" s="7"/>
    </row>
    <row r="47" spans="1:6" s="11" customFormat="1" ht="27.75" customHeight="1">
      <c r="A47" s="124"/>
      <c r="B47" s="124"/>
      <c r="C47" s="124"/>
      <c r="D47" s="124"/>
      <c r="E47" s="124"/>
      <c r="F47" s="124"/>
    </row>
    <row r="48" spans="1:6" ht="12.75" customHeight="1">
      <c r="A48" s="12"/>
      <c r="C48" s="162"/>
      <c r="D48" s="162"/>
      <c r="E48" s="8"/>
      <c r="F48" s="8"/>
    </row>
  </sheetData>
  <sheetProtection/>
  <mergeCells count="16">
    <mergeCell ref="A46:B46"/>
    <mergeCell ref="B7:F7"/>
    <mergeCell ref="A42:B42"/>
    <mergeCell ref="A43:B43"/>
    <mergeCell ref="A44:B44"/>
    <mergeCell ref="A45:B45"/>
    <mergeCell ref="A39:B39"/>
    <mergeCell ref="A14:E14"/>
    <mergeCell ref="A26:D26"/>
    <mergeCell ref="A47:F47"/>
    <mergeCell ref="B1:F2"/>
    <mergeCell ref="B3:F3"/>
    <mergeCell ref="B4:F4"/>
    <mergeCell ref="B5:F5"/>
    <mergeCell ref="B6:F6"/>
    <mergeCell ref="A35:B35"/>
  </mergeCells>
  <hyperlinks>
    <hyperlink ref="A24" location="'COMPLEMENTOS '!A1" display="COMPLEMETO POR CARGO SINGULAR (Ir a la tabla)"/>
  </hyperlinks>
  <printOptions/>
  <pageMargins left="0.75" right="0.75" top="1" bottom="1" header="0" footer="0"/>
  <pageSetup horizontalDpi="600" verticalDpi="600" orientation="portrait" paperSize="9" r:id="rId2"/>
  <ignoredErrors>
    <ignoredError sqref="E11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L48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46.7109375" style="3" customWidth="1"/>
    <col min="2" max="2" width="6.7109375" style="2" customWidth="1"/>
    <col min="3" max="4" width="7.8515625" style="4" hidden="1" customWidth="1"/>
    <col min="5" max="5" width="19.140625" style="5" customWidth="1"/>
    <col min="6" max="6" width="18.7109375" style="2" customWidth="1"/>
    <col min="7" max="7" width="11.421875" style="2" customWidth="1"/>
    <col min="8" max="10" width="11.421875" style="2" hidden="1" customWidth="1"/>
    <col min="11" max="11" width="0" style="2" hidden="1" customWidth="1"/>
    <col min="12" max="16384" width="11.421875" style="2" customWidth="1"/>
  </cols>
  <sheetData>
    <row r="1" spans="1:6" s="52" customFormat="1" ht="13.5" customHeight="1">
      <c r="A1" s="81" t="str">
        <f>MAESTROS!$A$1</f>
        <v>actualizado julio 2020</v>
      </c>
      <c r="B1" s="117" t="s">
        <v>85</v>
      </c>
      <c r="C1" s="117"/>
      <c r="D1" s="117"/>
      <c r="E1" s="117"/>
      <c r="F1" s="117"/>
    </row>
    <row r="2" spans="1:6" s="52" customFormat="1" ht="13.5" customHeight="1">
      <c r="A2" s="51"/>
      <c r="B2" s="117"/>
      <c r="C2" s="117"/>
      <c r="D2" s="117"/>
      <c r="E2" s="117"/>
      <c r="F2" s="117"/>
    </row>
    <row r="3" spans="1:12" s="52" customFormat="1" ht="13.5" customHeight="1">
      <c r="A3" s="51"/>
      <c r="B3" s="118" t="s">
        <v>20</v>
      </c>
      <c r="C3" s="118"/>
      <c r="D3" s="118"/>
      <c r="E3" s="118"/>
      <c r="F3" s="118"/>
      <c r="L3" s="79"/>
    </row>
    <row r="4" spans="1:6" s="52" customFormat="1" ht="13.5" customHeight="1">
      <c r="A4" s="51"/>
      <c r="B4" s="119" t="s">
        <v>26</v>
      </c>
      <c r="C4" s="119"/>
      <c r="D4" s="119"/>
      <c r="E4" s="119"/>
      <c r="F4" s="119"/>
    </row>
    <row r="5" spans="1:6" s="52" customFormat="1" ht="13.5" customHeight="1">
      <c r="A5" s="51"/>
      <c r="B5" s="120" t="s">
        <v>13</v>
      </c>
      <c r="C5" s="120"/>
      <c r="D5" s="120"/>
      <c r="E5" s="120"/>
      <c r="F5" s="120"/>
    </row>
    <row r="6" spans="1:6" s="52" customFormat="1" ht="13.5" customHeight="1">
      <c r="A6" s="51"/>
      <c r="B6" s="121" t="s">
        <v>18</v>
      </c>
      <c r="C6" s="121"/>
      <c r="D6" s="121"/>
      <c r="E6" s="121"/>
      <c r="F6" s="121"/>
    </row>
    <row r="7" spans="1:6" s="52" customFormat="1" ht="13.5" customHeight="1">
      <c r="A7" s="51"/>
      <c r="B7" s="140" t="s">
        <v>87</v>
      </c>
      <c r="C7" s="144"/>
      <c r="D7" s="144"/>
      <c r="E7" s="144"/>
      <c r="F7" s="144"/>
    </row>
    <row r="8" spans="1:5" s="52" customFormat="1" ht="13.5" customHeight="1">
      <c r="A8" s="149" t="s">
        <v>30</v>
      </c>
      <c r="B8" s="147" t="s">
        <v>32</v>
      </c>
      <c r="C8" s="21"/>
      <c r="D8" s="21"/>
      <c r="E8" s="40"/>
    </row>
    <row r="9" spans="1:6" s="52" customFormat="1" ht="24.75" customHeight="1">
      <c r="A9" s="15" t="s">
        <v>7</v>
      </c>
      <c r="B9" s="16"/>
      <c r="C9" s="88"/>
      <c r="D9" s="88"/>
      <c r="E9" s="17" t="s">
        <v>14</v>
      </c>
      <c r="F9" s="17" t="s">
        <v>11</v>
      </c>
    </row>
    <row r="10" spans="1:6" s="52" customFormat="1" ht="13.5" customHeight="1">
      <c r="A10" s="18" t="s">
        <v>0</v>
      </c>
      <c r="B10" s="19" t="s">
        <v>9</v>
      </c>
      <c r="C10" s="21">
        <v>1203.56</v>
      </c>
      <c r="D10" s="21">
        <v>742.7</v>
      </c>
      <c r="E10" s="22">
        <f>C10</f>
        <v>1203.56</v>
      </c>
      <c r="F10" s="23">
        <f>D10</f>
        <v>742.7</v>
      </c>
    </row>
    <row r="11" spans="1:6" s="52" customFormat="1" ht="13.5" customHeight="1">
      <c r="A11" s="18" t="s">
        <v>1</v>
      </c>
      <c r="B11" s="24">
        <v>0</v>
      </c>
      <c r="C11" s="21">
        <v>46.32</v>
      </c>
      <c r="D11" s="21">
        <v>28.59</v>
      </c>
      <c r="E11" s="22">
        <f>(B11*C11)</f>
        <v>0</v>
      </c>
      <c r="F11" s="23">
        <f>B11*D11</f>
        <v>0</v>
      </c>
    </row>
    <row r="12" spans="1:6" s="52" customFormat="1" ht="13.5" customHeight="1">
      <c r="A12" s="18" t="s">
        <v>39</v>
      </c>
      <c r="B12" s="19" t="s">
        <v>9</v>
      </c>
      <c r="C12" s="21">
        <v>757.72</v>
      </c>
      <c r="D12" s="21"/>
      <c r="E12" s="22">
        <f>C12</f>
        <v>757.72</v>
      </c>
      <c r="F12" s="23">
        <f>E12</f>
        <v>757.72</v>
      </c>
    </row>
    <row r="13" spans="1:6" s="52" customFormat="1" ht="13.5" customHeight="1">
      <c r="A13" s="18" t="s">
        <v>22</v>
      </c>
      <c r="B13" s="19" t="s">
        <v>9</v>
      </c>
      <c r="C13" s="21">
        <v>841.62</v>
      </c>
      <c r="D13" s="21"/>
      <c r="E13" s="22">
        <f>C13</f>
        <v>841.62</v>
      </c>
      <c r="F13" s="23">
        <f>E13</f>
        <v>841.62</v>
      </c>
    </row>
    <row r="14" spans="1:6" s="52" customFormat="1" ht="13.5" customHeight="1">
      <c r="A14" s="116"/>
      <c r="B14" s="116"/>
      <c r="C14" s="116"/>
      <c r="D14" s="116"/>
      <c r="E14" s="116"/>
      <c r="F14" s="26"/>
    </row>
    <row r="15" spans="1:6" s="52" customFormat="1" ht="13.5" customHeight="1">
      <c r="A15" s="18" t="s">
        <v>2</v>
      </c>
      <c r="B15" s="27">
        <v>0</v>
      </c>
      <c r="C15" s="112">
        <v>81.95</v>
      </c>
      <c r="D15" s="21"/>
      <c r="E15" s="72">
        <f>(B15*C15)</f>
        <v>0</v>
      </c>
      <c r="F15" s="73">
        <f>E15</f>
        <v>0</v>
      </c>
    </row>
    <row r="16" spans="1:6" s="52" customFormat="1" ht="13.5" customHeight="1">
      <c r="A16" s="18" t="s">
        <v>3</v>
      </c>
      <c r="B16" s="27">
        <v>0</v>
      </c>
      <c r="C16" s="111">
        <v>76.99</v>
      </c>
      <c r="D16" s="21"/>
      <c r="E16" s="72">
        <f>(B16*C16)</f>
        <v>0</v>
      </c>
      <c r="F16" s="73">
        <f>E16</f>
        <v>0</v>
      </c>
    </row>
    <row r="17" spans="1:6" s="52" customFormat="1" ht="13.5" customHeight="1">
      <c r="A17" s="18" t="s">
        <v>4</v>
      </c>
      <c r="B17" s="27">
        <v>0</v>
      </c>
      <c r="C17" s="110">
        <v>102.6</v>
      </c>
      <c r="D17" s="21"/>
      <c r="E17" s="72">
        <f>(B17*C17)</f>
        <v>0</v>
      </c>
      <c r="F17" s="73">
        <f>E17</f>
        <v>0</v>
      </c>
    </row>
    <row r="18" spans="1:6" s="52" customFormat="1" ht="13.5" customHeight="1">
      <c r="A18" s="18" t="s">
        <v>5</v>
      </c>
      <c r="B18" s="27">
        <v>0</v>
      </c>
      <c r="C18" s="111">
        <v>140.39</v>
      </c>
      <c r="D18" s="21"/>
      <c r="E18" s="72">
        <f>(B18*C18)</f>
        <v>0</v>
      </c>
      <c r="F18" s="73">
        <f>E18</f>
        <v>0</v>
      </c>
    </row>
    <row r="19" spans="1:6" s="52" customFormat="1" ht="13.5" customHeight="1">
      <c r="A19" s="18" t="s">
        <v>6</v>
      </c>
      <c r="B19" s="27">
        <v>0</v>
      </c>
      <c r="C19" s="111">
        <v>53.89</v>
      </c>
      <c r="D19" s="21"/>
      <c r="E19" s="72">
        <f>(B19*C19)</f>
        <v>0</v>
      </c>
      <c r="F19" s="73">
        <f>E19</f>
        <v>0</v>
      </c>
    </row>
    <row r="20" spans="1:6" s="52" customFormat="1" ht="13.5" customHeight="1">
      <c r="A20" s="18" t="s">
        <v>23</v>
      </c>
      <c r="B20" s="19" t="s">
        <v>9</v>
      </c>
      <c r="C20" s="21"/>
      <c r="D20" s="21"/>
      <c r="E20" s="22">
        <f>SUM(E15:E19)</f>
        <v>0</v>
      </c>
      <c r="F20" s="22">
        <f>SUM(F15:F19)</f>
        <v>0</v>
      </c>
    </row>
    <row r="21" spans="1:7" s="52" customFormat="1" ht="13.5" customHeight="1">
      <c r="A21" s="18"/>
      <c r="B21" s="30"/>
      <c r="C21" s="21"/>
      <c r="D21" s="21"/>
      <c r="E21" s="31"/>
      <c r="F21" s="74"/>
      <c r="G21" s="26"/>
    </row>
    <row r="22" spans="1:6" s="52" customFormat="1" ht="13.5" customHeight="1">
      <c r="A22" s="32" t="s">
        <v>25</v>
      </c>
      <c r="B22" s="20"/>
      <c r="C22" s="21"/>
      <c r="D22" s="21"/>
      <c r="E22" s="33"/>
      <c r="F22" s="68"/>
    </row>
    <row r="23" spans="1:7" s="52" customFormat="1" ht="13.5" customHeight="1">
      <c r="A23" s="18"/>
      <c r="B23" s="20"/>
      <c r="C23" s="21"/>
      <c r="D23" s="21"/>
      <c r="E23" s="34"/>
      <c r="F23" s="35"/>
      <c r="G23" s="26"/>
    </row>
    <row r="24" spans="1:7" s="52" customFormat="1" ht="13.5" customHeight="1">
      <c r="A24" s="36" t="s">
        <v>21</v>
      </c>
      <c r="B24" s="37"/>
      <c r="C24" s="21"/>
      <c r="D24" s="21"/>
      <c r="E24" s="38">
        <v>0</v>
      </c>
      <c r="F24" s="39">
        <f>E24</f>
        <v>0</v>
      </c>
      <c r="G24" s="69"/>
    </row>
    <row r="25" spans="1:6" s="52" customFormat="1" ht="13.5" customHeight="1">
      <c r="A25" s="18"/>
      <c r="B25" s="26"/>
      <c r="C25" s="21"/>
      <c r="D25" s="21"/>
      <c r="E25" s="40"/>
      <c r="F25" s="41"/>
    </row>
    <row r="26" spans="1:6" s="52" customFormat="1" ht="13.5" customHeight="1">
      <c r="A26" s="115" t="s">
        <v>8</v>
      </c>
      <c r="B26" s="115"/>
      <c r="C26" s="115"/>
      <c r="D26" s="115"/>
      <c r="E26" s="43">
        <f>E10+E11+E12+E13+E20+E22+E24</f>
        <v>2802.9</v>
      </c>
      <c r="F26" s="43">
        <f>F10+F11+F12+F13+F20+F22+F24</f>
        <v>2342.04</v>
      </c>
    </row>
    <row r="27" spans="1:6" s="52" customFormat="1" ht="13.5" customHeight="1">
      <c r="A27" s="42"/>
      <c r="B27" s="42"/>
      <c r="C27" s="42"/>
      <c r="D27" s="42"/>
      <c r="E27" s="44"/>
      <c r="F27" s="44"/>
    </row>
    <row r="28" spans="1:6" s="52" customFormat="1" ht="13.5" customHeight="1">
      <c r="A28" s="45" t="s">
        <v>17</v>
      </c>
      <c r="B28" s="42"/>
      <c r="C28" s="42"/>
      <c r="D28" s="42"/>
      <c r="E28" s="44"/>
      <c r="F28" s="44"/>
    </row>
    <row r="29" spans="1:6" s="52" customFormat="1" ht="13.5" customHeight="1">
      <c r="A29" s="46" t="s">
        <v>19</v>
      </c>
      <c r="B29" s="42"/>
      <c r="C29" s="42"/>
      <c r="D29" s="42"/>
      <c r="E29" s="44"/>
      <c r="F29" s="44"/>
    </row>
    <row r="30" spans="1:11" s="52" customFormat="1" ht="13.5" customHeight="1">
      <c r="A30" s="42" t="s">
        <v>33</v>
      </c>
      <c r="B30" s="47">
        <v>0</v>
      </c>
      <c r="C30" s="49"/>
      <c r="D30" s="48">
        <v>48.99</v>
      </c>
      <c r="E30" s="50">
        <f>B30*D30</f>
        <v>0</v>
      </c>
      <c r="F30" s="50">
        <f>E30</f>
        <v>0</v>
      </c>
      <c r="K30" s="71">
        <f>E39*12+F39*2</f>
        <v>38318.880000000005</v>
      </c>
    </row>
    <row r="31" spans="1:6" s="52" customFormat="1" ht="13.5" customHeight="1">
      <c r="A31" s="42" t="s">
        <v>34</v>
      </c>
      <c r="B31" s="47">
        <v>0</v>
      </c>
      <c r="C31" s="49"/>
      <c r="D31" s="48">
        <v>111.9</v>
      </c>
      <c r="E31" s="50">
        <f>B31*D31</f>
        <v>0</v>
      </c>
      <c r="F31" s="50">
        <f>E31</f>
        <v>0</v>
      </c>
    </row>
    <row r="32" spans="1:6" s="52" customFormat="1" ht="13.5" customHeight="1">
      <c r="A32" s="42" t="s">
        <v>35</v>
      </c>
      <c r="B32" s="47">
        <v>0</v>
      </c>
      <c r="C32" s="49"/>
      <c r="D32" s="48">
        <f>0.04476*(E26+F26/6)</f>
        <v>142.92942240000002</v>
      </c>
      <c r="E32" s="50">
        <f>B32*D32</f>
        <v>0</v>
      </c>
      <c r="F32" s="50">
        <v>0</v>
      </c>
    </row>
    <row r="33" spans="1:6" s="52" customFormat="1" ht="13.5" customHeight="1">
      <c r="A33" s="42" t="s">
        <v>36</v>
      </c>
      <c r="B33" s="47">
        <v>0</v>
      </c>
      <c r="C33" s="49"/>
      <c r="D33" s="48">
        <f>0.0635*(E26+F26/6)</f>
        <v>202.77074000000002</v>
      </c>
      <c r="E33" s="50">
        <f>B33*D33</f>
        <v>0</v>
      </c>
      <c r="F33" s="50">
        <v>0</v>
      </c>
    </row>
    <row r="34" spans="1:6" s="52" customFormat="1" ht="13.5" customHeight="1">
      <c r="A34" s="51"/>
      <c r="C34" s="53"/>
      <c r="D34" s="53"/>
      <c r="E34" s="40"/>
      <c r="F34" s="26"/>
    </row>
    <row r="35" spans="1:6" s="52" customFormat="1" ht="13.5" customHeight="1">
      <c r="A35" s="122" t="s">
        <v>10</v>
      </c>
      <c r="B35" s="123"/>
      <c r="C35" s="53"/>
      <c r="D35" s="53"/>
      <c r="E35" s="56">
        <f>SUM(E30:E33)</f>
        <v>0</v>
      </c>
      <c r="F35" s="56">
        <f>SUM(F30:F33)</f>
        <v>0</v>
      </c>
    </row>
    <row r="36" spans="1:6" s="52" customFormat="1" ht="13.5" customHeight="1" thickBot="1">
      <c r="A36" s="54"/>
      <c r="B36" s="55"/>
      <c r="C36" s="53"/>
      <c r="D36" s="53"/>
      <c r="E36" s="44"/>
      <c r="F36" s="58"/>
    </row>
    <row r="37" spans="1:6" s="52" customFormat="1" ht="13.5" customHeight="1" thickBot="1">
      <c r="A37" s="54" t="s">
        <v>15</v>
      </c>
      <c r="B37" s="141">
        <v>0</v>
      </c>
      <c r="C37" s="53"/>
      <c r="D37" s="53"/>
      <c r="E37" s="59">
        <f>E26*B37/100</f>
        <v>0</v>
      </c>
      <c r="F37" s="60">
        <f>F26*B37/100</f>
        <v>0</v>
      </c>
    </row>
    <row r="38" spans="1:6" s="52" customFormat="1" ht="13.5" customHeight="1" thickBot="1">
      <c r="A38" s="54"/>
      <c r="B38" s="55"/>
      <c r="C38" s="53"/>
      <c r="D38" s="53"/>
      <c r="E38" s="44"/>
      <c r="F38" s="58"/>
    </row>
    <row r="39" spans="1:9" s="52" customFormat="1" ht="13.5" customHeight="1" thickBot="1">
      <c r="A39" s="113" t="s">
        <v>12</v>
      </c>
      <c r="B39" s="113"/>
      <c r="C39" s="62"/>
      <c r="D39" s="62"/>
      <c r="E39" s="14">
        <f>E26-E35-E37</f>
        <v>2802.9</v>
      </c>
      <c r="F39" s="14">
        <f>F26-F35-F37</f>
        <v>2342.04</v>
      </c>
      <c r="I39" s="71">
        <f>E26*0.2101+E35</f>
        <v>588.8892900000001</v>
      </c>
    </row>
    <row r="40" spans="1:5" s="52" customFormat="1" ht="13.5" customHeight="1">
      <c r="A40" s="51"/>
      <c r="C40" s="53"/>
      <c r="D40" s="53"/>
      <c r="E40" s="63"/>
    </row>
    <row r="41" spans="1:5" s="52" customFormat="1" ht="13.5" customHeight="1">
      <c r="A41" s="51"/>
      <c r="B41" s="148" t="s">
        <v>88</v>
      </c>
      <c r="C41" s="53"/>
      <c r="D41" s="53"/>
      <c r="E41" s="63"/>
    </row>
    <row r="42" spans="1:6" s="52" customFormat="1" ht="13.5" customHeight="1">
      <c r="A42" s="118" t="s">
        <v>20</v>
      </c>
      <c r="B42" s="118"/>
      <c r="C42" s="64"/>
      <c r="D42" s="64"/>
      <c r="E42" s="64"/>
      <c r="F42" s="64"/>
    </row>
    <row r="43" spans="1:8" s="52" customFormat="1" ht="13.5" customHeight="1">
      <c r="A43" s="119" t="s">
        <v>26</v>
      </c>
      <c r="B43" s="119"/>
      <c r="C43" s="66"/>
      <c r="D43" s="66"/>
      <c r="E43" s="67"/>
      <c r="F43" s="65"/>
      <c r="H43" s="71">
        <f>E26-I39</f>
        <v>2214.01071</v>
      </c>
    </row>
    <row r="44" spans="1:7" s="52" customFormat="1" ht="13.5" customHeight="1">
      <c r="A44" s="120" t="s">
        <v>13</v>
      </c>
      <c r="B44" s="120"/>
      <c r="C44" s="66"/>
      <c r="D44" s="66"/>
      <c r="E44" s="67"/>
      <c r="F44" s="67"/>
      <c r="G44" s="65"/>
    </row>
    <row r="45" spans="1:7" s="52" customFormat="1" ht="13.5" customHeight="1">
      <c r="A45" s="145" t="s">
        <v>18</v>
      </c>
      <c r="B45" s="145"/>
      <c r="C45" s="66"/>
      <c r="D45" s="66"/>
      <c r="E45" s="67"/>
      <c r="F45" s="67"/>
      <c r="G45" s="65"/>
    </row>
    <row r="46" spans="1:6" ht="13.5" customHeight="1">
      <c r="A46" s="142" t="s">
        <v>87</v>
      </c>
      <c r="B46" s="142"/>
      <c r="C46" s="7"/>
      <c r="D46" s="7"/>
      <c r="E46" s="7"/>
      <c r="F46" s="7"/>
    </row>
    <row r="47" spans="1:6" ht="27.75" customHeight="1">
      <c r="A47" s="124"/>
      <c r="B47" s="124"/>
      <c r="C47" s="124"/>
      <c r="D47" s="124"/>
      <c r="E47" s="124"/>
      <c r="F47" s="124"/>
    </row>
    <row r="48" spans="1:6" ht="12.75" customHeight="1">
      <c r="A48" s="12"/>
      <c r="C48" s="8"/>
      <c r="D48" s="8"/>
      <c r="E48" s="8"/>
      <c r="F48" s="8"/>
    </row>
  </sheetData>
  <sheetProtection/>
  <mergeCells count="15">
    <mergeCell ref="A42:B42"/>
    <mergeCell ref="A43:B43"/>
    <mergeCell ref="A44:B44"/>
    <mergeCell ref="A45:B45"/>
    <mergeCell ref="A46:B46"/>
    <mergeCell ref="A39:B39"/>
    <mergeCell ref="A14:E14"/>
    <mergeCell ref="A26:D26"/>
    <mergeCell ref="A47:F47"/>
    <mergeCell ref="B1:F2"/>
    <mergeCell ref="B3:F3"/>
    <mergeCell ref="B4:F4"/>
    <mergeCell ref="B5:F5"/>
    <mergeCell ref="B6:F6"/>
    <mergeCell ref="A35:B35"/>
  </mergeCells>
  <hyperlinks>
    <hyperlink ref="A24" location="'COMPLEMENTOS '!A1" display="COMPLEMETO POR CARGO SINGULAR (Ir a la tabla)"/>
  </hyperlinks>
  <printOptions/>
  <pageMargins left="0.75" right="0.75" top="1" bottom="1" header="0" footer="0"/>
  <pageSetup horizontalDpi="300" verticalDpi="300" orientation="portrait" paperSize="9" r:id="rId2"/>
  <ignoredErrors>
    <ignoredError sqref="E11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48"/>
  <sheetViews>
    <sheetView zoomScalePageLayoutView="0" workbookViewId="0" topLeftCell="A1">
      <selection activeCell="A8" sqref="A8"/>
    </sheetView>
  </sheetViews>
  <sheetFormatPr defaultColWidth="11.421875" defaultRowHeight="12.75"/>
  <cols>
    <col min="1" max="1" width="46.7109375" style="0" customWidth="1"/>
    <col min="2" max="2" width="6.7109375" style="0" customWidth="1"/>
    <col min="3" max="4" width="7.8515625" style="0" hidden="1" customWidth="1"/>
    <col min="5" max="5" width="18.7109375" style="0" customWidth="1"/>
    <col min="6" max="6" width="19.140625" style="0" customWidth="1"/>
    <col min="8" max="8" width="0" style="0" hidden="1" customWidth="1"/>
    <col min="9" max="9" width="21.140625" style="0" customWidth="1"/>
  </cols>
  <sheetData>
    <row r="1" spans="1:6" s="52" customFormat="1" ht="13.5" customHeight="1">
      <c r="A1" s="81" t="str">
        <f>MAESTROS!$A$1</f>
        <v>actualizado julio 2020</v>
      </c>
      <c r="B1" s="117" t="s">
        <v>85</v>
      </c>
      <c r="C1" s="117"/>
      <c r="D1" s="117"/>
      <c r="E1" s="117"/>
      <c r="F1" s="117"/>
    </row>
    <row r="2" spans="1:6" s="52" customFormat="1" ht="13.5" customHeight="1">
      <c r="A2" s="51"/>
      <c r="B2" s="117"/>
      <c r="C2" s="117"/>
      <c r="D2" s="117"/>
      <c r="E2" s="117"/>
      <c r="F2" s="117"/>
    </row>
    <row r="3" spans="1:6" s="52" customFormat="1" ht="13.5" customHeight="1">
      <c r="A3" s="51"/>
      <c r="B3" s="118" t="s">
        <v>20</v>
      </c>
      <c r="C3" s="118"/>
      <c r="D3" s="118"/>
      <c r="E3" s="118"/>
      <c r="F3" s="118"/>
    </row>
    <row r="4" spans="1:6" s="52" customFormat="1" ht="13.5" customHeight="1">
      <c r="A4" s="51"/>
      <c r="B4" s="119" t="s">
        <v>26</v>
      </c>
      <c r="C4" s="119"/>
      <c r="D4" s="119"/>
      <c r="E4" s="119"/>
      <c r="F4" s="119"/>
    </row>
    <row r="5" spans="1:6" s="52" customFormat="1" ht="13.5" customHeight="1">
      <c r="A5" s="51"/>
      <c r="B5" s="120" t="s">
        <v>13</v>
      </c>
      <c r="C5" s="120"/>
      <c r="D5" s="120"/>
      <c r="E5" s="120"/>
      <c r="F5" s="120"/>
    </row>
    <row r="6" spans="1:6" s="52" customFormat="1" ht="13.5" customHeight="1">
      <c r="A6" s="51"/>
      <c r="B6" s="121" t="s">
        <v>18</v>
      </c>
      <c r="C6" s="121"/>
      <c r="D6" s="121"/>
      <c r="E6" s="121"/>
      <c r="F6" s="121"/>
    </row>
    <row r="7" spans="1:6" s="52" customFormat="1" ht="13.5" customHeight="1">
      <c r="A7" s="51"/>
      <c r="B7" s="140" t="s">
        <v>87</v>
      </c>
      <c r="C7" s="144"/>
      <c r="D7" s="144"/>
      <c r="E7" s="144"/>
      <c r="F7" s="144"/>
    </row>
    <row r="8" spans="1:12" s="37" customFormat="1" ht="13.5" customHeight="1">
      <c r="A8" s="149" t="s">
        <v>31</v>
      </c>
      <c r="B8" s="147" t="s">
        <v>32</v>
      </c>
      <c r="C8" s="21"/>
      <c r="D8" s="21"/>
      <c r="E8" s="40"/>
      <c r="F8" s="52"/>
      <c r="G8" s="52"/>
      <c r="H8" s="52"/>
      <c r="I8" s="52"/>
      <c r="J8" s="52"/>
      <c r="K8" s="52"/>
      <c r="L8" s="52"/>
    </row>
    <row r="9" spans="1:12" s="37" customFormat="1" ht="24.75" customHeight="1">
      <c r="A9" s="15" t="s">
        <v>7</v>
      </c>
      <c r="B9" s="16"/>
      <c r="C9" s="88"/>
      <c r="D9" s="88"/>
      <c r="E9" s="17" t="s">
        <v>14</v>
      </c>
      <c r="F9" s="17" t="s">
        <v>11</v>
      </c>
      <c r="G9" s="52"/>
      <c r="H9" s="52"/>
      <c r="I9" s="52"/>
      <c r="J9" s="52"/>
      <c r="K9" s="52"/>
      <c r="L9" s="52"/>
    </row>
    <row r="10" spans="1:12" s="37" customFormat="1" ht="13.5" customHeight="1">
      <c r="A10" s="18" t="s">
        <v>0</v>
      </c>
      <c r="B10" s="19" t="s">
        <v>9</v>
      </c>
      <c r="C10" s="21">
        <v>1203.56</v>
      </c>
      <c r="D10" s="21">
        <v>742.7</v>
      </c>
      <c r="E10" s="22">
        <f>C10</f>
        <v>1203.56</v>
      </c>
      <c r="F10" s="23">
        <f>D10</f>
        <v>742.7</v>
      </c>
      <c r="G10" s="52"/>
      <c r="H10" s="52"/>
      <c r="I10" s="52"/>
      <c r="J10" s="52"/>
      <c r="K10" s="52"/>
      <c r="L10" s="52"/>
    </row>
    <row r="11" spans="1:12" s="37" customFormat="1" ht="13.5" customHeight="1">
      <c r="A11" s="18" t="s">
        <v>1</v>
      </c>
      <c r="B11" s="24">
        <v>0</v>
      </c>
      <c r="C11" s="21">
        <v>46.32</v>
      </c>
      <c r="D11" s="21">
        <v>28.59</v>
      </c>
      <c r="E11" s="22">
        <f>(B11*C11)</f>
        <v>0</v>
      </c>
      <c r="F11" s="23">
        <f>B11*D11</f>
        <v>0</v>
      </c>
      <c r="G11" s="52"/>
      <c r="H11" s="52"/>
      <c r="I11" s="52"/>
      <c r="J11" s="52"/>
      <c r="K11" s="52"/>
      <c r="L11" s="52"/>
    </row>
    <row r="12" spans="1:12" s="37" customFormat="1" ht="13.5" customHeight="1">
      <c r="A12" s="18" t="s">
        <v>39</v>
      </c>
      <c r="B12" s="19" t="s">
        <v>9</v>
      </c>
      <c r="C12" s="21">
        <v>757.72</v>
      </c>
      <c r="D12" s="21"/>
      <c r="E12" s="22">
        <f>C12</f>
        <v>757.72</v>
      </c>
      <c r="F12" s="23">
        <f>E12</f>
        <v>757.72</v>
      </c>
      <c r="G12" s="52"/>
      <c r="H12" s="52"/>
      <c r="I12" s="52"/>
      <c r="J12" s="52"/>
      <c r="K12" s="52"/>
      <c r="L12" s="52"/>
    </row>
    <row r="13" spans="1:12" s="37" customFormat="1" ht="13.5" customHeight="1">
      <c r="A13" s="18" t="s">
        <v>22</v>
      </c>
      <c r="B13" s="19" t="s">
        <v>9</v>
      </c>
      <c r="C13" s="21">
        <v>872.06</v>
      </c>
      <c r="D13" s="21"/>
      <c r="E13" s="22">
        <f>C13</f>
        <v>872.06</v>
      </c>
      <c r="F13" s="23">
        <f>E13</f>
        <v>872.06</v>
      </c>
      <c r="G13" s="52"/>
      <c r="H13" s="52"/>
      <c r="I13" s="52"/>
      <c r="J13" s="52"/>
      <c r="K13" s="52"/>
      <c r="L13" s="52"/>
    </row>
    <row r="14" spans="1:12" s="37" customFormat="1" ht="13.5" customHeight="1">
      <c r="A14" s="116"/>
      <c r="B14" s="116"/>
      <c r="C14" s="116"/>
      <c r="D14" s="116"/>
      <c r="E14" s="116"/>
      <c r="F14" s="26"/>
      <c r="G14" s="52"/>
      <c r="H14" s="52"/>
      <c r="I14" s="52"/>
      <c r="J14" s="52"/>
      <c r="K14" s="52"/>
      <c r="L14" s="52"/>
    </row>
    <row r="15" spans="1:12" s="37" customFormat="1" ht="13.5" customHeight="1">
      <c r="A15" s="18" t="s">
        <v>2</v>
      </c>
      <c r="B15" s="27">
        <v>0</v>
      </c>
      <c r="C15" s="112">
        <v>81.95</v>
      </c>
      <c r="D15" s="21"/>
      <c r="E15" s="75">
        <f>(B15*C15)</f>
        <v>0</v>
      </c>
      <c r="F15" s="76">
        <f>E15</f>
        <v>0</v>
      </c>
      <c r="G15" s="52"/>
      <c r="H15" s="52"/>
      <c r="I15" s="52"/>
      <c r="J15" s="52"/>
      <c r="K15" s="52"/>
      <c r="L15" s="52"/>
    </row>
    <row r="16" spans="1:12" s="37" customFormat="1" ht="13.5" customHeight="1">
      <c r="A16" s="18" t="s">
        <v>3</v>
      </c>
      <c r="B16" s="27">
        <v>0</v>
      </c>
      <c r="C16" s="111">
        <v>76.99</v>
      </c>
      <c r="D16" s="21"/>
      <c r="E16" s="75">
        <f>(B16*C16)</f>
        <v>0</v>
      </c>
      <c r="F16" s="76">
        <f>E16</f>
        <v>0</v>
      </c>
      <c r="G16" s="52"/>
      <c r="H16" s="52"/>
      <c r="I16" s="52"/>
      <c r="J16" s="52"/>
      <c r="K16" s="52"/>
      <c r="L16" s="52"/>
    </row>
    <row r="17" spans="1:12" s="37" customFormat="1" ht="13.5" customHeight="1">
      <c r="A17" s="18" t="s">
        <v>4</v>
      </c>
      <c r="B17" s="27">
        <v>0</v>
      </c>
      <c r="C17" s="110">
        <v>102.6</v>
      </c>
      <c r="D17" s="21"/>
      <c r="E17" s="75">
        <f>(B17*C17)</f>
        <v>0</v>
      </c>
      <c r="F17" s="76">
        <f>E17</f>
        <v>0</v>
      </c>
      <c r="G17" s="52"/>
      <c r="H17" s="52">
        <v>1</v>
      </c>
      <c r="I17" s="52"/>
      <c r="J17" s="52"/>
      <c r="K17" s="52"/>
      <c r="L17" s="52"/>
    </row>
    <row r="18" spans="1:12" s="37" customFormat="1" ht="13.5" customHeight="1">
      <c r="A18" s="18" t="s">
        <v>5</v>
      </c>
      <c r="B18" s="27">
        <v>0</v>
      </c>
      <c r="C18" s="111">
        <v>140.39</v>
      </c>
      <c r="D18" s="21"/>
      <c r="E18" s="75">
        <f>(B18*C18)</f>
        <v>0</v>
      </c>
      <c r="F18" s="76">
        <f>E18</f>
        <v>0</v>
      </c>
      <c r="G18" s="52"/>
      <c r="H18" s="52"/>
      <c r="I18" s="52"/>
      <c r="J18" s="52"/>
      <c r="K18" s="52"/>
      <c r="L18" s="52"/>
    </row>
    <row r="19" spans="1:12" s="37" customFormat="1" ht="13.5" customHeight="1">
      <c r="A19" s="18" t="s">
        <v>6</v>
      </c>
      <c r="B19" s="27">
        <v>0</v>
      </c>
      <c r="C19" s="111">
        <v>53.89</v>
      </c>
      <c r="D19" s="21"/>
      <c r="E19" s="75">
        <f>(B19*C19)</f>
        <v>0</v>
      </c>
      <c r="F19" s="76">
        <f>E19</f>
        <v>0</v>
      </c>
      <c r="G19" s="52"/>
      <c r="H19" s="52"/>
      <c r="I19" s="52"/>
      <c r="J19" s="52"/>
      <c r="K19" s="52"/>
      <c r="L19" s="52"/>
    </row>
    <row r="20" spans="1:12" s="37" customFormat="1" ht="13.5" customHeight="1">
      <c r="A20" s="18" t="s">
        <v>23</v>
      </c>
      <c r="B20" s="19" t="s">
        <v>9</v>
      </c>
      <c r="C20" s="21"/>
      <c r="D20" s="21"/>
      <c r="E20" s="22">
        <f>SUM(E15:E19)</f>
        <v>0</v>
      </c>
      <c r="F20" s="22">
        <f>SUM(F15:F19)</f>
        <v>0</v>
      </c>
      <c r="G20" s="52"/>
      <c r="H20" s="52"/>
      <c r="I20" s="52"/>
      <c r="J20" s="52"/>
      <c r="K20" s="52"/>
      <c r="L20" s="52"/>
    </row>
    <row r="21" spans="1:12" s="37" customFormat="1" ht="13.5" customHeight="1">
      <c r="A21" s="18"/>
      <c r="B21" s="30"/>
      <c r="C21" s="21"/>
      <c r="D21" s="21"/>
      <c r="E21" s="31"/>
      <c r="F21" s="74"/>
      <c r="G21" s="26"/>
      <c r="H21" s="52"/>
      <c r="I21" s="52"/>
      <c r="J21" s="52"/>
      <c r="K21" s="52"/>
      <c r="L21" s="52"/>
    </row>
    <row r="22" spans="1:12" s="37" customFormat="1" ht="13.5" customHeight="1">
      <c r="A22" s="32" t="s">
        <v>25</v>
      </c>
      <c r="B22" s="20"/>
      <c r="C22" s="21"/>
      <c r="D22" s="21"/>
      <c r="E22" s="33"/>
      <c r="F22" s="68"/>
      <c r="G22" s="52"/>
      <c r="H22" s="52"/>
      <c r="I22" s="52"/>
      <c r="J22" s="52"/>
      <c r="K22" s="52"/>
      <c r="L22" s="52"/>
    </row>
    <row r="23" spans="1:12" s="37" customFormat="1" ht="13.5" customHeight="1">
      <c r="A23" s="18"/>
      <c r="B23" s="20"/>
      <c r="C23" s="21"/>
      <c r="D23" s="21"/>
      <c r="E23" s="34"/>
      <c r="F23" s="35"/>
      <c r="G23" s="26"/>
      <c r="H23" s="52"/>
      <c r="I23" s="52"/>
      <c r="J23" s="52"/>
      <c r="K23" s="52"/>
      <c r="L23" s="52"/>
    </row>
    <row r="24" spans="1:12" s="37" customFormat="1" ht="13.5" customHeight="1">
      <c r="A24" s="36" t="s">
        <v>21</v>
      </c>
      <c r="C24" s="21"/>
      <c r="D24" s="21"/>
      <c r="E24" s="38">
        <v>0</v>
      </c>
      <c r="F24" s="39">
        <f>E24</f>
        <v>0</v>
      </c>
      <c r="G24" s="69"/>
      <c r="H24" s="52"/>
      <c r="I24" s="52"/>
      <c r="J24" s="52"/>
      <c r="K24" s="52"/>
      <c r="L24" s="52"/>
    </row>
    <row r="25" spans="1:12" s="37" customFormat="1" ht="13.5" customHeight="1">
      <c r="A25" s="18"/>
      <c r="B25" s="26"/>
      <c r="C25" s="21"/>
      <c r="D25" s="21"/>
      <c r="E25" s="40"/>
      <c r="F25" s="41"/>
      <c r="G25" s="52"/>
      <c r="H25" s="52"/>
      <c r="I25" s="52"/>
      <c r="J25" s="52"/>
      <c r="K25" s="52"/>
      <c r="L25" s="52"/>
    </row>
    <row r="26" spans="1:12" s="37" customFormat="1" ht="13.5" customHeight="1">
      <c r="A26" s="115" t="s">
        <v>8</v>
      </c>
      <c r="B26" s="115"/>
      <c r="C26" s="115"/>
      <c r="D26" s="115"/>
      <c r="E26" s="43">
        <f>E10+E11+E12+E13+E20+C22+E24</f>
        <v>2833.34</v>
      </c>
      <c r="F26" s="43">
        <f>F10+F11+F12+F13+F20+F22+F24</f>
        <v>2372.48</v>
      </c>
      <c r="G26" s="52"/>
      <c r="H26" s="52"/>
      <c r="I26" s="52"/>
      <c r="J26" s="52"/>
      <c r="K26" s="52"/>
      <c r="L26" s="52"/>
    </row>
    <row r="27" spans="1:12" s="37" customFormat="1" ht="13.5" customHeight="1">
      <c r="A27" s="42"/>
      <c r="B27" s="42"/>
      <c r="C27" s="42"/>
      <c r="D27" s="42"/>
      <c r="E27" s="44"/>
      <c r="F27" s="44"/>
      <c r="G27" s="52"/>
      <c r="H27" s="52"/>
      <c r="I27" s="52"/>
      <c r="J27" s="52"/>
      <c r="K27" s="52"/>
      <c r="L27" s="52"/>
    </row>
    <row r="28" spans="1:12" s="37" customFormat="1" ht="13.5" customHeight="1">
      <c r="A28" s="45" t="s">
        <v>17</v>
      </c>
      <c r="B28" s="42"/>
      <c r="C28" s="42"/>
      <c r="D28" s="42"/>
      <c r="E28" s="44"/>
      <c r="F28" s="44"/>
      <c r="G28" s="52"/>
      <c r="H28" s="52"/>
      <c r="I28" s="52"/>
      <c r="J28" s="52"/>
      <c r="K28" s="52"/>
      <c r="L28" s="52"/>
    </row>
    <row r="29" spans="1:12" s="37" customFormat="1" ht="13.5" customHeight="1">
      <c r="A29" s="46" t="s">
        <v>19</v>
      </c>
      <c r="B29" s="42"/>
      <c r="C29" s="42"/>
      <c r="D29" s="42"/>
      <c r="E29" s="44"/>
      <c r="F29" s="44"/>
      <c r="G29" s="52"/>
      <c r="H29" s="52"/>
      <c r="I29" s="52"/>
      <c r="J29" s="52"/>
      <c r="K29" s="52"/>
      <c r="L29" s="52"/>
    </row>
    <row r="30" spans="1:12" s="37" customFormat="1" ht="13.5" customHeight="1">
      <c r="A30" s="42" t="s">
        <v>33</v>
      </c>
      <c r="B30" s="47">
        <v>0</v>
      </c>
      <c r="C30" s="49"/>
      <c r="D30" s="48">
        <v>48.99</v>
      </c>
      <c r="E30" s="50">
        <f>B30*D30</f>
        <v>0</v>
      </c>
      <c r="F30" s="50">
        <f>E30</f>
        <v>0</v>
      </c>
      <c r="G30" s="52"/>
      <c r="H30" s="52"/>
      <c r="I30" s="52"/>
      <c r="J30" s="52"/>
      <c r="K30" s="52"/>
      <c r="L30" s="52"/>
    </row>
    <row r="31" spans="1:12" s="37" customFormat="1" ht="13.5" customHeight="1">
      <c r="A31" s="42" t="s">
        <v>34</v>
      </c>
      <c r="B31" s="47">
        <v>0</v>
      </c>
      <c r="C31" s="49"/>
      <c r="D31" s="48">
        <v>111.9</v>
      </c>
      <c r="E31" s="50">
        <f>B31*D31</f>
        <v>0</v>
      </c>
      <c r="F31" s="50">
        <f>E31</f>
        <v>0</v>
      </c>
      <c r="G31" s="52"/>
      <c r="H31" s="52"/>
      <c r="I31" s="52"/>
      <c r="J31" s="52"/>
      <c r="K31" s="52"/>
      <c r="L31" s="52"/>
    </row>
    <row r="32" spans="1:12" s="37" customFormat="1" ht="13.5" customHeight="1">
      <c r="A32" s="42" t="s">
        <v>35</v>
      </c>
      <c r="B32" s="47">
        <v>0</v>
      </c>
      <c r="C32" s="49"/>
      <c r="D32" s="48">
        <f>0.04476*(E26+F26/6)</f>
        <v>144.51899920000002</v>
      </c>
      <c r="E32" s="50">
        <f>B32*D32</f>
        <v>0</v>
      </c>
      <c r="F32" s="50">
        <v>0</v>
      </c>
      <c r="G32" s="52"/>
      <c r="H32" s="52"/>
      <c r="I32" s="52"/>
      <c r="J32" s="52"/>
      <c r="K32" s="52"/>
      <c r="L32" s="52"/>
    </row>
    <row r="33" spans="1:12" s="37" customFormat="1" ht="13.5" customHeight="1">
      <c r="A33" s="42" t="s">
        <v>36</v>
      </c>
      <c r="B33" s="47">
        <v>0</v>
      </c>
      <c r="C33" s="49"/>
      <c r="D33" s="48">
        <f>0.0635*(E26+F26/6)</f>
        <v>205.0258366666667</v>
      </c>
      <c r="E33" s="50">
        <f>B33*D33</f>
        <v>0</v>
      </c>
      <c r="F33" s="50">
        <f>E33</f>
        <v>0</v>
      </c>
      <c r="G33" s="52"/>
      <c r="H33" s="52"/>
      <c r="I33" s="52"/>
      <c r="J33" s="52"/>
      <c r="K33" s="52"/>
      <c r="L33" s="52"/>
    </row>
    <row r="34" spans="1:12" s="37" customFormat="1" ht="13.5" customHeight="1">
      <c r="A34" s="51"/>
      <c r="B34" s="52"/>
      <c r="C34" s="53"/>
      <c r="D34" s="53"/>
      <c r="E34" s="40"/>
      <c r="F34" s="26"/>
      <c r="G34" s="52"/>
      <c r="H34" s="52"/>
      <c r="I34" s="52"/>
      <c r="J34" s="52"/>
      <c r="K34" s="52"/>
      <c r="L34" s="52"/>
    </row>
    <row r="35" spans="1:12" s="37" customFormat="1" ht="13.5" customHeight="1">
      <c r="A35" s="122" t="s">
        <v>10</v>
      </c>
      <c r="B35" s="123"/>
      <c r="C35" s="53"/>
      <c r="D35" s="53"/>
      <c r="E35" s="56">
        <f>SUM(E30:E33)</f>
        <v>0</v>
      </c>
      <c r="F35" s="57">
        <f>SUM(F30:F33)</f>
        <v>0</v>
      </c>
      <c r="G35" s="52"/>
      <c r="H35" s="52"/>
      <c r="I35" s="52"/>
      <c r="J35" s="52"/>
      <c r="K35" s="52"/>
      <c r="L35" s="52"/>
    </row>
    <row r="36" spans="1:12" s="37" customFormat="1" ht="13.5" customHeight="1" thickBot="1">
      <c r="A36" s="54"/>
      <c r="B36" s="55"/>
      <c r="C36" s="53"/>
      <c r="D36" s="53"/>
      <c r="E36" s="44"/>
      <c r="F36" s="58"/>
      <c r="G36" s="52"/>
      <c r="H36" s="52"/>
      <c r="I36" s="52"/>
      <c r="J36" s="52"/>
      <c r="K36" s="52"/>
      <c r="L36" s="52"/>
    </row>
    <row r="37" spans="1:6" s="52" customFormat="1" ht="13.5" customHeight="1" thickBot="1">
      <c r="A37" s="54" t="s">
        <v>15</v>
      </c>
      <c r="B37" s="141">
        <v>0</v>
      </c>
      <c r="C37" s="53"/>
      <c r="D37" s="53"/>
      <c r="E37" s="59">
        <f>E26*B37/100</f>
        <v>0</v>
      </c>
      <c r="F37" s="60">
        <f>F26*B37/100</f>
        <v>0</v>
      </c>
    </row>
    <row r="38" spans="1:12" s="37" customFormat="1" ht="13.5" customHeight="1" thickBot="1">
      <c r="A38" s="54"/>
      <c r="B38" s="55"/>
      <c r="C38" s="53"/>
      <c r="D38" s="53"/>
      <c r="E38" s="44"/>
      <c r="F38" s="58"/>
      <c r="G38" s="52"/>
      <c r="H38" s="52"/>
      <c r="I38" s="52"/>
      <c r="J38" s="52"/>
      <c r="K38" s="52"/>
      <c r="L38" s="52"/>
    </row>
    <row r="39" spans="1:12" s="37" customFormat="1" ht="13.5" customHeight="1" thickBot="1">
      <c r="A39" s="113" t="s">
        <v>12</v>
      </c>
      <c r="B39" s="113"/>
      <c r="C39" s="62"/>
      <c r="D39" s="62"/>
      <c r="E39" s="14">
        <f>E26-E35-E37</f>
        <v>2833.34</v>
      </c>
      <c r="F39" s="14">
        <f>F26-F35-F37</f>
        <v>2372.48</v>
      </c>
      <c r="G39" s="52"/>
      <c r="H39" s="52"/>
      <c r="I39" s="71"/>
      <c r="J39" s="52"/>
      <c r="K39" s="52"/>
      <c r="L39" s="52"/>
    </row>
    <row r="40" spans="1:12" s="37" customFormat="1" ht="13.5" customHeight="1">
      <c r="A40" s="83"/>
      <c r="B40" s="83"/>
      <c r="C40" s="62"/>
      <c r="D40" s="62"/>
      <c r="E40" s="146"/>
      <c r="F40" s="146"/>
      <c r="G40" s="52"/>
      <c r="H40" s="52"/>
      <c r="I40" s="71"/>
      <c r="J40" s="52"/>
      <c r="K40" s="52"/>
      <c r="L40" s="52"/>
    </row>
    <row r="41" spans="1:12" s="37" customFormat="1" ht="13.5" customHeight="1">
      <c r="A41" s="51"/>
      <c r="B41" s="148" t="s">
        <v>88</v>
      </c>
      <c r="C41" s="53"/>
      <c r="D41" s="53"/>
      <c r="E41" s="63"/>
      <c r="F41" s="52"/>
      <c r="G41" s="52"/>
      <c r="H41" s="52"/>
      <c r="I41" s="52"/>
      <c r="J41" s="52"/>
      <c r="K41" s="52"/>
      <c r="L41" s="52"/>
    </row>
    <row r="42" spans="1:12" s="37" customFormat="1" ht="15" customHeight="1">
      <c r="A42" s="118" t="s">
        <v>20</v>
      </c>
      <c r="B42" s="118"/>
      <c r="C42" s="64"/>
      <c r="D42" s="64"/>
      <c r="E42" s="64"/>
      <c r="F42" s="64"/>
      <c r="G42" s="52"/>
      <c r="H42" s="52"/>
      <c r="I42" s="52"/>
      <c r="J42" s="52"/>
      <c r="K42" s="52"/>
      <c r="L42" s="52"/>
    </row>
    <row r="43" spans="1:12" s="37" customFormat="1" ht="15" customHeight="1">
      <c r="A43" s="119" t="s">
        <v>26</v>
      </c>
      <c r="B43" s="119"/>
      <c r="C43" s="66"/>
      <c r="D43" s="66"/>
      <c r="E43" s="67"/>
      <c r="F43" s="65"/>
      <c r="G43" s="52"/>
      <c r="H43" s="71"/>
      <c r="I43" s="52"/>
      <c r="J43" s="52"/>
      <c r="K43" s="52"/>
      <c r="L43" s="52"/>
    </row>
    <row r="44" spans="1:12" s="37" customFormat="1" ht="15" customHeight="1">
      <c r="A44" s="120" t="s">
        <v>13</v>
      </c>
      <c r="B44" s="120"/>
      <c r="C44" s="66"/>
      <c r="D44" s="66"/>
      <c r="E44" s="67"/>
      <c r="F44" s="67"/>
      <c r="G44" s="65"/>
      <c r="H44" s="52"/>
      <c r="I44" s="52"/>
      <c r="J44" s="52"/>
      <c r="K44" s="52"/>
      <c r="L44" s="52"/>
    </row>
    <row r="45" spans="1:12" s="37" customFormat="1" ht="15" customHeight="1">
      <c r="A45" s="145" t="s">
        <v>18</v>
      </c>
      <c r="B45" s="145"/>
      <c r="C45" s="66"/>
      <c r="D45" s="66"/>
      <c r="E45" s="67"/>
      <c r="F45" s="67"/>
      <c r="G45" s="65"/>
      <c r="H45" s="52"/>
      <c r="I45" s="52"/>
      <c r="J45" s="52"/>
      <c r="K45" s="52"/>
      <c r="L45" s="52"/>
    </row>
    <row r="46" spans="1:12" ht="15" customHeight="1">
      <c r="A46" s="142" t="s">
        <v>87</v>
      </c>
      <c r="B46" s="142"/>
      <c r="C46" s="7"/>
      <c r="D46" s="7"/>
      <c r="E46" s="7"/>
      <c r="F46" s="7"/>
      <c r="G46" s="2"/>
      <c r="H46" s="2"/>
      <c r="I46" s="2"/>
      <c r="J46" s="2"/>
      <c r="K46" s="2"/>
      <c r="L46" s="2"/>
    </row>
    <row r="47" spans="1:12" ht="25.5" customHeight="1">
      <c r="A47" s="124"/>
      <c r="B47" s="124"/>
      <c r="C47" s="124"/>
      <c r="D47" s="124"/>
      <c r="E47" s="124"/>
      <c r="F47" s="124"/>
      <c r="G47" s="2"/>
      <c r="H47" s="2"/>
      <c r="I47" s="2"/>
      <c r="J47" s="2"/>
      <c r="K47" s="2"/>
      <c r="L47" s="2"/>
    </row>
    <row r="48" spans="1:12" ht="12.75">
      <c r="A48" s="12"/>
      <c r="B48" s="2"/>
      <c r="C48" s="8"/>
      <c r="D48" s="8"/>
      <c r="E48" s="8"/>
      <c r="F48" s="8"/>
      <c r="G48" s="2"/>
      <c r="H48" s="2"/>
      <c r="I48" s="2"/>
      <c r="J48" s="2"/>
      <c r="K48" s="2"/>
      <c r="L48" s="2"/>
    </row>
  </sheetData>
  <sheetProtection/>
  <mergeCells count="15">
    <mergeCell ref="A42:B42"/>
    <mergeCell ref="A43:B43"/>
    <mergeCell ref="A44:B44"/>
    <mergeCell ref="A45:B45"/>
    <mergeCell ref="A46:B46"/>
    <mergeCell ref="A26:D26"/>
    <mergeCell ref="A35:B35"/>
    <mergeCell ref="A39:B39"/>
    <mergeCell ref="A47:F47"/>
    <mergeCell ref="B1:F2"/>
    <mergeCell ref="B3:F3"/>
    <mergeCell ref="B4:F4"/>
    <mergeCell ref="B5:F5"/>
    <mergeCell ref="B6:F6"/>
    <mergeCell ref="A14:E14"/>
  </mergeCells>
  <hyperlinks>
    <hyperlink ref="A24" location="'COMPLEMENTOS '!A1" display="COMPLEMETO POR CARGO SINGULAR (Ir a la tabla)"/>
  </hyperlinks>
  <printOptions/>
  <pageMargins left="0.7" right="0.7" top="0.75" bottom="0.75" header="0.3" footer="0.3"/>
  <pageSetup orientation="portrait" paperSize="9"/>
  <ignoredErrors>
    <ignoredError sqref="E1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6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140625" style="0" customWidth="1"/>
    <col min="2" max="2" width="24.7109375" style="13" customWidth="1"/>
    <col min="3" max="3" width="23.28125" style="13" customWidth="1"/>
    <col min="4" max="4" width="16.28125" style="13" customWidth="1"/>
    <col min="5" max="5" width="8.8515625" style="13" customWidth="1"/>
    <col min="6" max="6" width="54.421875" style="13" customWidth="1"/>
    <col min="7" max="7" width="16.57421875" style="13" customWidth="1"/>
    <col min="8" max="8" width="9.00390625" style="13" customWidth="1"/>
    <col min="9" max="9" width="5.7109375" style="13" customWidth="1"/>
    <col min="10" max="11" width="11.421875" style="13" customWidth="1"/>
    <col min="12" max="12" width="9.57421875" style="77" customWidth="1"/>
    <col min="13" max="13" width="11.421875" style="13" customWidth="1"/>
  </cols>
  <sheetData>
    <row r="1" ht="12.75" customHeight="1">
      <c r="D1" s="82"/>
    </row>
    <row r="2" spans="3:4" ht="12.75">
      <c r="C2" s="13" t="str">
        <f>MAESTROS!$A$1</f>
        <v>actualizado julio 2020</v>
      </c>
      <c r="D2" s="89"/>
    </row>
    <row r="3" spans="7:12" ht="12.75" customHeight="1">
      <c r="G3" s="106"/>
      <c r="H3" s="106"/>
      <c r="I3" s="106"/>
      <c r="J3" s="106"/>
      <c r="K3" s="106"/>
      <c r="L3" s="106"/>
    </row>
    <row r="4" spans="3:12" ht="18.75" customHeight="1">
      <c r="C4" s="125">
        <v>2020</v>
      </c>
      <c r="D4" s="125"/>
      <c r="E4" s="125"/>
      <c r="F4" s="125"/>
      <c r="G4" s="106"/>
      <c r="H4" s="106"/>
      <c r="I4" s="106"/>
      <c r="J4" s="106"/>
      <c r="K4" s="106"/>
      <c r="L4" s="106"/>
    </row>
    <row r="5" spans="3:6" ht="21" customHeight="1">
      <c r="C5" s="125"/>
      <c r="D5" s="125"/>
      <c r="E5" s="125"/>
      <c r="F5" s="125"/>
    </row>
    <row r="6" ht="15" customHeight="1"/>
    <row r="7" spans="2:12" ht="24.75" customHeight="1">
      <c r="B7" s="131" t="s">
        <v>40</v>
      </c>
      <c r="C7" s="131"/>
      <c r="D7" s="131"/>
      <c r="E7" s="131"/>
      <c r="F7" s="131"/>
      <c r="G7" s="131"/>
      <c r="H7" s="104"/>
      <c r="I7" s="104"/>
      <c r="J7" s="104"/>
      <c r="K7" s="104"/>
      <c r="L7" s="104"/>
    </row>
    <row r="8" spans="2:12" ht="24.75" customHeight="1">
      <c r="B8" s="87"/>
      <c r="C8" s="87"/>
      <c r="D8" s="87"/>
      <c r="E8" s="87"/>
      <c r="F8" s="87"/>
      <c r="G8" s="87"/>
      <c r="H8" s="104"/>
      <c r="I8" s="104"/>
      <c r="J8" s="104"/>
      <c r="K8" s="104"/>
      <c r="L8" s="104"/>
    </row>
    <row r="9" spans="2:12" ht="24.75" customHeight="1">
      <c r="B9" s="139" t="s">
        <v>80</v>
      </c>
      <c r="C9" s="139"/>
      <c r="D9" s="139"/>
      <c r="E9" s="87"/>
      <c r="F9" s="139" t="s">
        <v>81</v>
      </c>
      <c r="G9" s="139"/>
      <c r="H9" s="104"/>
      <c r="I9" s="104"/>
      <c r="J9" s="104"/>
      <c r="K9" s="104"/>
      <c r="L9" s="104"/>
    </row>
    <row r="10" ht="15" customHeight="1"/>
    <row r="11" spans="2:7" ht="27.75" customHeight="1">
      <c r="B11" s="132" t="s">
        <v>42</v>
      </c>
      <c r="C11" s="133"/>
      <c r="D11" s="134"/>
      <c r="E11" s="90"/>
      <c r="F11" s="135" t="s">
        <v>78</v>
      </c>
      <c r="G11" s="136"/>
    </row>
    <row r="12" spans="2:7" ht="26.25">
      <c r="B12" s="91" t="s">
        <v>43</v>
      </c>
      <c r="C12" s="91" t="s">
        <v>44</v>
      </c>
      <c r="D12" s="91" t="s">
        <v>45</v>
      </c>
      <c r="E12" s="90"/>
      <c r="F12" s="92" t="s">
        <v>46</v>
      </c>
      <c r="G12" s="93" t="s">
        <v>45</v>
      </c>
    </row>
    <row r="13" spans="2:7" ht="12.75">
      <c r="B13" s="94" t="s">
        <v>47</v>
      </c>
      <c r="C13" s="95" t="s">
        <v>48</v>
      </c>
      <c r="D13" s="96">
        <v>768.5</v>
      </c>
      <c r="E13" s="90"/>
      <c r="F13" s="97" t="s">
        <v>49</v>
      </c>
      <c r="G13" s="98">
        <v>650.54</v>
      </c>
    </row>
    <row r="14" spans="2:7" ht="12.75">
      <c r="B14" s="128"/>
      <c r="C14" s="95" t="s">
        <v>50</v>
      </c>
      <c r="D14" s="96">
        <v>724.52</v>
      </c>
      <c r="E14" s="90"/>
      <c r="F14" s="97" t="s">
        <v>51</v>
      </c>
      <c r="G14" s="98">
        <v>72.22</v>
      </c>
    </row>
    <row r="15" spans="2:7" ht="12.75">
      <c r="B15" s="129"/>
      <c r="C15" s="95" t="s">
        <v>52</v>
      </c>
      <c r="D15" s="96">
        <v>596.98</v>
      </c>
      <c r="E15" s="90"/>
      <c r="F15" s="97" t="s">
        <v>53</v>
      </c>
      <c r="G15" s="98">
        <v>72.22</v>
      </c>
    </row>
    <row r="16" spans="2:7" ht="12.75">
      <c r="B16" s="129"/>
      <c r="C16" s="95" t="s">
        <v>54</v>
      </c>
      <c r="D16" s="96">
        <v>488.8</v>
      </c>
      <c r="E16" s="90"/>
      <c r="F16" s="97" t="s">
        <v>55</v>
      </c>
      <c r="G16" s="98">
        <v>271.14</v>
      </c>
    </row>
    <row r="17" spans="2:7" ht="26.25">
      <c r="B17" s="129"/>
      <c r="C17" s="95" t="s">
        <v>56</v>
      </c>
      <c r="D17" s="96">
        <v>390.66</v>
      </c>
      <c r="E17" s="90"/>
      <c r="F17" s="97" t="s">
        <v>57</v>
      </c>
      <c r="G17" s="98">
        <v>349.69</v>
      </c>
    </row>
    <row r="18" spans="2:7" ht="12.75">
      <c r="B18" s="130"/>
      <c r="C18" s="95" t="s">
        <v>58</v>
      </c>
      <c r="D18" s="96">
        <v>289.13</v>
      </c>
      <c r="E18" s="90"/>
      <c r="F18" s="97" t="s">
        <v>59</v>
      </c>
      <c r="G18" s="98">
        <v>487.62</v>
      </c>
    </row>
    <row r="19" spans="2:7" ht="12.75">
      <c r="B19" s="94" t="s">
        <v>60</v>
      </c>
      <c r="C19" s="95" t="s">
        <v>48</v>
      </c>
      <c r="D19" s="96">
        <v>527.3</v>
      </c>
      <c r="E19" s="90"/>
      <c r="F19" s="97" t="s">
        <v>61</v>
      </c>
      <c r="G19" s="98">
        <v>271.14</v>
      </c>
    </row>
    <row r="20" spans="2:7" ht="12.75">
      <c r="B20" s="128"/>
      <c r="C20" s="95" t="s">
        <v>50</v>
      </c>
      <c r="D20" s="96">
        <v>484.36</v>
      </c>
      <c r="E20" s="90"/>
      <c r="F20" s="97" t="s">
        <v>62</v>
      </c>
      <c r="G20" s="98">
        <v>487.62</v>
      </c>
    </row>
    <row r="21" spans="2:7" ht="12.75">
      <c r="B21" s="129"/>
      <c r="C21" s="95" t="s">
        <v>52</v>
      </c>
      <c r="D21" s="96">
        <v>441.48</v>
      </c>
      <c r="E21" s="90"/>
      <c r="F21" s="97" t="s">
        <v>63</v>
      </c>
      <c r="G21" s="98">
        <v>271.14</v>
      </c>
    </row>
    <row r="22" spans="2:7" ht="12.75">
      <c r="B22" s="129"/>
      <c r="C22" s="95" t="s">
        <v>54</v>
      </c>
      <c r="D22" s="96">
        <v>379.25</v>
      </c>
      <c r="E22" s="90"/>
      <c r="F22" s="97" t="s">
        <v>64</v>
      </c>
      <c r="G22" s="98">
        <v>72.22</v>
      </c>
    </row>
    <row r="23" spans="2:7" ht="12.75">
      <c r="B23" s="130"/>
      <c r="C23" s="95" t="s">
        <v>56</v>
      </c>
      <c r="D23" s="96">
        <v>330.07</v>
      </c>
      <c r="E23" s="90"/>
      <c r="F23" s="97" t="s">
        <v>65</v>
      </c>
      <c r="G23" s="98">
        <v>72.22</v>
      </c>
    </row>
    <row r="24" spans="2:7" ht="12.75">
      <c r="B24" s="94" t="s">
        <v>66</v>
      </c>
      <c r="C24" s="95" t="s">
        <v>48</v>
      </c>
      <c r="D24" s="96">
        <v>527.3</v>
      </c>
      <c r="E24" s="90"/>
      <c r="F24" s="97" t="s">
        <v>67</v>
      </c>
      <c r="G24" s="98">
        <v>160.24</v>
      </c>
    </row>
    <row r="25" spans="2:7" ht="12.75">
      <c r="B25" s="128"/>
      <c r="C25" s="95" t="s">
        <v>50</v>
      </c>
      <c r="D25" s="96">
        <v>484.36</v>
      </c>
      <c r="E25" s="90"/>
      <c r="F25" s="97" t="s">
        <v>68</v>
      </c>
      <c r="G25" s="98">
        <v>104.35</v>
      </c>
    </row>
    <row r="26" spans="2:7" ht="12.75">
      <c r="B26" s="129"/>
      <c r="C26" s="95" t="s">
        <v>52</v>
      </c>
      <c r="D26" s="96">
        <v>441.48</v>
      </c>
      <c r="E26" s="90"/>
      <c r="F26" s="97" t="s">
        <v>69</v>
      </c>
      <c r="G26" s="98">
        <v>104.35</v>
      </c>
    </row>
    <row r="27" spans="2:7" ht="26.25">
      <c r="B27" s="129"/>
      <c r="C27" s="95" t="s">
        <v>54</v>
      </c>
      <c r="D27" s="96">
        <v>379.25</v>
      </c>
      <c r="E27" s="90"/>
      <c r="F27" s="107" t="s">
        <v>83</v>
      </c>
      <c r="G27" s="98">
        <v>235.06</v>
      </c>
    </row>
    <row r="28" spans="2:7" ht="26.25">
      <c r="B28" s="130"/>
      <c r="C28" s="95" t="s">
        <v>56</v>
      </c>
      <c r="D28" s="96">
        <v>330.07</v>
      </c>
      <c r="E28" s="90"/>
      <c r="F28" s="107" t="s">
        <v>84</v>
      </c>
      <c r="G28" s="98">
        <v>235.06</v>
      </c>
    </row>
    <row r="29" spans="2:7" ht="12.75">
      <c r="B29" s="90"/>
      <c r="C29" s="90"/>
      <c r="D29" s="90"/>
      <c r="E29" s="90"/>
      <c r="F29" s="97" t="s">
        <v>70</v>
      </c>
      <c r="G29" s="98">
        <v>594.73</v>
      </c>
    </row>
    <row r="30" spans="2:7" ht="25.5" customHeight="1">
      <c r="B30" s="135" t="s">
        <v>71</v>
      </c>
      <c r="C30" s="136"/>
      <c r="D30" s="137"/>
      <c r="E30" s="90"/>
      <c r="F30" s="108" t="s">
        <v>72</v>
      </c>
      <c r="G30" s="109">
        <v>370.7</v>
      </c>
    </row>
    <row r="31" spans="2:12" s="13" customFormat="1" ht="36.75" customHeight="1">
      <c r="B31" s="91" t="s">
        <v>43</v>
      </c>
      <c r="C31" s="91" t="s">
        <v>44</v>
      </c>
      <c r="D31" s="91" t="s">
        <v>45</v>
      </c>
      <c r="E31" s="99"/>
      <c r="F31" s="126" t="s">
        <v>86</v>
      </c>
      <c r="G31" s="127"/>
      <c r="L31" s="77"/>
    </row>
    <row r="32" spans="2:12" s="13" customFormat="1" ht="24" customHeight="1">
      <c r="B32" s="94" t="s">
        <v>47</v>
      </c>
      <c r="C32" s="95" t="s">
        <v>48</v>
      </c>
      <c r="D32" s="96">
        <v>840.68</v>
      </c>
      <c r="E32" s="99"/>
      <c r="L32" s="77"/>
    </row>
    <row r="33" spans="2:12" s="13" customFormat="1" ht="12.75">
      <c r="B33" s="128"/>
      <c r="C33" s="95" t="s">
        <v>50</v>
      </c>
      <c r="D33" s="96">
        <v>796.7</v>
      </c>
      <c r="E33" s="99"/>
      <c r="L33" s="77"/>
    </row>
    <row r="34" spans="2:12" s="13" customFormat="1" ht="12.75">
      <c r="B34" s="129"/>
      <c r="C34" s="95" t="s">
        <v>52</v>
      </c>
      <c r="D34" s="96">
        <v>669.12</v>
      </c>
      <c r="E34" s="99"/>
      <c r="F34" s="135" t="s">
        <v>79</v>
      </c>
      <c r="G34" s="137"/>
      <c r="L34" s="77"/>
    </row>
    <row r="35" spans="2:12" s="13" customFormat="1" ht="12.75">
      <c r="B35" s="129"/>
      <c r="C35" s="95" t="s">
        <v>54</v>
      </c>
      <c r="D35" s="96">
        <v>560.97</v>
      </c>
      <c r="E35" s="99"/>
      <c r="F35" s="100" t="s">
        <v>73</v>
      </c>
      <c r="G35" s="101">
        <v>1520.31</v>
      </c>
      <c r="L35" s="77"/>
    </row>
    <row r="36" spans="2:12" s="13" customFormat="1" ht="12.75">
      <c r="B36" s="129"/>
      <c r="C36" s="95" t="s">
        <v>56</v>
      </c>
      <c r="D36" s="96">
        <v>462.84</v>
      </c>
      <c r="E36" s="99"/>
      <c r="F36" s="97" t="s">
        <v>74</v>
      </c>
      <c r="G36" s="102">
        <v>1362.02</v>
      </c>
      <c r="L36" s="77"/>
    </row>
    <row r="37" spans="2:12" s="13" customFormat="1" ht="12.75">
      <c r="B37" s="130"/>
      <c r="C37" s="95" t="s">
        <v>58</v>
      </c>
      <c r="D37" s="96">
        <v>361.3</v>
      </c>
      <c r="E37" s="99"/>
      <c r="F37" s="97" t="s">
        <v>75</v>
      </c>
      <c r="G37" s="102">
        <v>1106.75</v>
      </c>
      <c r="L37" s="77"/>
    </row>
    <row r="38" spans="2:12" s="13" customFormat="1" ht="12.75">
      <c r="B38" s="94" t="s">
        <v>77</v>
      </c>
      <c r="C38" s="95" t="s">
        <v>48</v>
      </c>
      <c r="D38" s="96">
        <v>599.48</v>
      </c>
      <c r="E38" s="99"/>
      <c r="F38" s="97" t="s">
        <v>76</v>
      </c>
      <c r="G38" s="98">
        <v>950.62</v>
      </c>
      <c r="L38" s="77"/>
    </row>
    <row r="39" spans="2:7" ht="12.75">
      <c r="B39" s="128"/>
      <c r="C39" s="95" t="s">
        <v>50</v>
      </c>
      <c r="D39" s="96">
        <v>556.54</v>
      </c>
      <c r="E39" s="90"/>
      <c r="F39" s="90"/>
      <c r="G39" s="90"/>
    </row>
    <row r="40" spans="2:7" ht="12.75">
      <c r="B40" s="129"/>
      <c r="C40" s="95" t="s">
        <v>52</v>
      </c>
      <c r="D40" s="96">
        <v>513.66</v>
      </c>
      <c r="E40" s="90"/>
      <c r="F40" s="90"/>
      <c r="G40" s="90"/>
    </row>
    <row r="41" spans="2:7" ht="12.75">
      <c r="B41" s="129"/>
      <c r="C41" s="95" t="s">
        <v>54</v>
      </c>
      <c r="D41" s="96">
        <v>451.42</v>
      </c>
      <c r="E41" s="90"/>
      <c r="F41" s="90"/>
      <c r="G41" s="90"/>
    </row>
    <row r="42" spans="2:7" ht="12.75">
      <c r="B42" s="130"/>
      <c r="C42" s="95" t="s">
        <v>56</v>
      </c>
      <c r="D42" s="96">
        <v>402.24</v>
      </c>
      <c r="E42" s="90"/>
      <c r="F42" s="90"/>
      <c r="G42" s="90"/>
    </row>
    <row r="43" spans="2:7" ht="12.75">
      <c r="B43" s="94" t="s">
        <v>66</v>
      </c>
      <c r="C43" s="95" t="s">
        <v>48</v>
      </c>
      <c r="D43" s="96">
        <v>599.48</v>
      </c>
      <c r="E43" s="90"/>
      <c r="F43" s="90"/>
      <c r="G43" s="90"/>
    </row>
    <row r="44" spans="2:7" ht="12.75">
      <c r="B44" s="128"/>
      <c r="C44" s="95" t="s">
        <v>50</v>
      </c>
      <c r="D44" s="96">
        <v>556.54</v>
      </c>
      <c r="E44" s="90"/>
      <c r="F44" s="90"/>
      <c r="G44" s="90"/>
    </row>
    <row r="45" spans="2:7" ht="12.75">
      <c r="B45" s="129"/>
      <c r="C45" s="95" t="s">
        <v>52</v>
      </c>
      <c r="D45" s="96">
        <v>513.66</v>
      </c>
      <c r="E45" s="90"/>
      <c r="F45" s="90"/>
      <c r="G45" s="90"/>
    </row>
    <row r="46" spans="2:7" ht="12.75">
      <c r="B46" s="129"/>
      <c r="C46" s="95" t="s">
        <v>54</v>
      </c>
      <c r="D46" s="96">
        <v>451.42</v>
      </c>
      <c r="E46" s="90"/>
      <c r="F46" s="90"/>
      <c r="G46" s="90"/>
    </row>
    <row r="47" spans="2:7" ht="12.75">
      <c r="B47" s="130"/>
      <c r="C47" s="95" t="s">
        <v>56</v>
      </c>
      <c r="D47" s="96">
        <v>402.24</v>
      </c>
      <c r="E47" s="90"/>
      <c r="F47" s="90"/>
      <c r="G47" s="90"/>
    </row>
    <row r="48" spans="2:7" ht="12.75">
      <c r="B48" s="90"/>
      <c r="C48" s="90"/>
      <c r="D48" s="90"/>
      <c r="E48" s="90"/>
      <c r="F48" s="90"/>
      <c r="G48" s="90"/>
    </row>
    <row r="49" spans="2:7" ht="23.25" customHeight="1">
      <c r="B49" s="138" t="s">
        <v>82</v>
      </c>
      <c r="C49" s="138"/>
      <c r="D49" s="138"/>
      <c r="E49" s="90"/>
      <c r="F49" s="90"/>
      <c r="G49" s="90"/>
    </row>
    <row r="50" spans="2:7" ht="26.25">
      <c r="B50" s="103" t="s">
        <v>43</v>
      </c>
      <c r="C50" s="103" t="s">
        <v>44</v>
      </c>
      <c r="D50" s="103" t="s">
        <v>45</v>
      </c>
      <c r="E50" s="90"/>
      <c r="F50" s="90"/>
      <c r="G50" s="90"/>
    </row>
    <row r="51" spans="2:7" ht="12.75">
      <c r="B51" s="94" t="s">
        <v>47</v>
      </c>
      <c r="C51" s="95" t="s">
        <v>48</v>
      </c>
      <c r="D51" s="96">
        <v>855.38</v>
      </c>
      <c r="E51" s="90"/>
      <c r="F51" s="105"/>
      <c r="G51" s="90"/>
    </row>
    <row r="52" spans="2:7" ht="12.75">
      <c r="B52" s="128"/>
      <c r="C52" s="95" t="s">
        <v>50</v>
      </c>
      <c r="D52" s="96">
        <v>769.2</v>
      </c>
      <c r="E52" s="90"/>
      <c r="F52" s="90"/>
      <c r="G52" s="90"/>
    </row>
    <row r="53" spans="2:7" ht="12.75">
      <c r="B53" s="129"/>
      <c r="C53" s="95" t="s">
        <v>52</v>
      </c>
      <c r="D53" s="96">
        <v>724.77</v>
      </c>
      <c r="E53" s="90"/>
      <c r="F53" s="90"/>
      <c r="G53" s="90"/>
    </row>
    <row r="54" spans="2:7" ht="12.75">
      <c r="B54" s="130"/>
      <c r="C54" s="95" t="s">
        <v>54</v>
      </c>
      <c r="D54" s="96">
        <v>685.44</v>
      </c>
      <c r="E54" s="90"/>
      <c r="F54" s="90"/>
      <c r="G54" s="90"/>
    </row>
    <row r="55" spans="2:7" ht="12.75">
      <c r="B55" s="94" t="s">
        <v>60</v>
      </c>
      <c r="C55" s="95" t="s">
        <v>48</v>
      </c>
      <c r="D55" s="96">
        <v>650.54</v>
      </c>
      <c r="E55" s="90"/>
      <c r="F55" s="90"/>
      <c r="G55" s="90"/>
    </row>
    <row r="56" spans="2:7" ht="12.75">
      <c r="B56" s="128"/>
      <c r="C56" s="95" t="s">
        <v>50</v>
      </c>
      <c r="D56" s="96">
        <v>596.26</v>
      </c>
      <c r="E56" s="90"/>
      <c r="F56" s="90"/>
      <c r="G56" s="90"/>
    </row>
    <row r="57" spans="2:7" ht="12.75">
      <c r="B57" s="129"/>
      <c r="C57" s="95" t="s">
        <v>52</v>
      </c>
      <c r="D57" s="96">
        <v>552.63</v>
      </c>
      <c r="E57" s="90"/>
      <c r="F57" s="90"/>
      <c r="G57" s="90"/>
    </row>
    <row r="58" spans="2:7" ht="12.75">
      <c r="B58" s="130"/>
      <c r="C58" s="95" t="s">
        <v>54</v>
      </c>
      <c r="D58" s="96">
        <v>519.97</v>
      </c>
      <c r="E58" s="90"/>
      <c r="F58" s="90"/>
      <c r="G58" s="90"/>
    </row>
    <row r="59" spans="2:7" ht="12.75">
      <c r="B59" s="94" t="s">
        <v>66</v>
      </c>
      <c r="C59" s="95" t="s">
        <v>48</v>
      </c>
      <c r="D59" s="96">
        <v>650.54</v>
      </c>
      <c r="E59" s="90"/>
      <c r="F59" s="90"/>
      <c r="G59" s="90"/>
    </row>
    <row r="60" spans="2:7" ht="12.75">
      <c r="B60" s="128"/>
      <c r="C60" s="95" t="s">
        <v>50</v>
      </c>
      <c r="D60" s="96">
        <v>596.26</v>
      </c>
      <c r="E60" s="90"/>
      <c r="F60" s="90"/>
      <c r="G60" s="90"/>
    </row>
    <row r="61" spans="2:7" ht="12.75">
      <c r="B61" s="129"/>
      <c r="C61" s="95" t="s">
        <v>52</v>
      </c>
      <c r="D61" s="96">
        <v>552.63</v>
      </c>
      <c r="E61" s="90"/>
      <c r="F61" s="90"/>
      <c r="G61" s="90"/>
    </row>
    <row r="62" spans="2:7" ht="12.75">
      <c r="B62" s="130"/>
      <c r="C62" s="95" t="s">
        <v>54</v>
      </c>
      <c r="D62" s="96">
        <v>519.97</v>
      </c>
      <c r="E62" s="90"/>
      <c r="F62" s="90"/>
      <c r="G62" s="90"/>
    </row>
    <row r="63" spans="2:7" ht="12.75">
      <c r="B63" s="90"/>
      <c r="C63" s="90"/>
      <c r="D63" s="90"/>
      <c r="E63" s="90"/>
      <c r="F63" s="90"/>
      <c r="G63" s="90"/>
    </row>
  </sheetData>
  <sheetProtection/>
  <mergeCells count="19">
    <mergeCell ref="B52:B54"/>
    <mergeCell ref="B9:D9"/>
    <mergeCell ref="F9:G9"/>
    <mergeCell ref="B30:D30"/>
    <mergeCell ref="F34:G34"/>
    <mergeCell ref="B33:B37"/>
    <mergeCell ref="B39:B42"/>
    <mergeCell ref="B44:B47"/>
    <mergeCell ref="B49:D49"/>
    <mergeCell ref="C4:F5"/>
    <mergeCell ref="F31:G31"/>
    <mergeCell ref="B56:B58"/>
    <mergeCell ref="B60:B62"/>
    <mergeCell ref="B7:G7"/>
    <mergeCell ref="B11:D11"/>
    <mergeCell ref="F11:G11"/>
    <mergeCell ref="B14:B18"/>
    <mergeCell ref="B20:B23"/>
    <mergeCell ref="B25:B28"/>
  </mergeCell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FETE-UGT CIUDAD REAL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PUBLICA</dc:creator>
  <cp:keywords/>
  <dc:description/>
  <cp:lastModifiedBy>GFD</cp:lastModifiedBy>
  <cp:lastPrinted>2020-07-10T11:23:29Z</cp:lastPrinted>
  <dcterms:created xsi:type="dcterms:W3CDTF">2005-01-05T09:54:55Z</dcterms:created>
  <dcterms:modified xsi:type="dcterms:W3CDTF">2020-07-10T11:23:36Z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